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8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20" i="1"/>
  <c r="AG20" s="1"/>
  <c r="AI20" s="1"/>
  <c r="AA11"/>
  <c r="P28"/>
  <c r="P11"/>
  <c r="L11"/>
  <c r="C11"/>
  <c r="P20"/>
  <c r="L28"/>
  <c r="L20"/>
  <c r="L15"/>
  <c r="AC20" l="1"/>
  <c r="AE20" s="1"/>
  <c r="AK20" s="1"/>
  <c r="C20"/>
  <c r="C28"/>
  <c r="N115"/>
  <c r="O115" s="1"/>
  <c r="N112"/>
  <c r="O112" s="1"/>
  <c r="N108"/>
  <c r="O108" s="1"/>
  <c r="N105"/>
  <c r="O105" s="1"/>
  <c r="N98"/>
  <c r="O98" s="1"/>
  <c r="N96"/>
  <c r="O96" s="1"/>
  <c r="N91"/>
  <c r="O91" s="1"/>
  <c r="N84"/>
  <c r="O84" s="1"/>
  <c r="N81"/>
  <c r="O81" s="1"/>
  <c r="N70"/>
  <c r="O70" s="1"/>
  <c r="O71"/>
  <c r="O72"/>
  <c r="O73"/>
  <c r="O74"/>
  <c r="O75"/>
  <c r="O76"/>
  <c r="O77"/>
  <c r="O78"/>
  <c r="O79"/>
  <c r="O80"/>
  <c r="O82"/>
  <c r="O83"/>
  <c r="O85"/>
  <c r="O86"/>
  <c r="O87"/>
  <c r="O88"/>
  <c r="O89"/>
  <c r="O90"/>
  <c r="O92"/>
  <c r="O93"/>
  <c r="O94"/>
  <c r="O95"/>
  <c r="O97"/>
  <c r="O99"/>
  <c r="O100"/>
  <c r="O101"/>
  <c r="O102"/>
  <c r="O103"/>
  <c r="O104"/>
  <c r="O106"/>
  <c r="O107"/>
  <c r="O109"/>
  <c r="O110"/>
  <c r="O111"/>
  <c r="O113"/>
  <c r="O114"/>
  <c r="O116"/>
  <c r="AE66"/>
  <c r="AG66" s="1"/>
  <c r="AI66" s="1"/>
  <c r="AK66" s="1"/>
  <c r="AC66"/>
  <c r="R66"/>
  <c r="T66" s="1"/>
  <c r="Z66" s="1"/>
  <c r="D40"/>
  <c r="E66"/>
  <c r="G66" s="1"/>
  <c r="I66" s="1"/>
  <c r="K66" s="1"/>
  <c r="M66" s="1"/>
  <c r="O66" s="1"/>
  <c r="E44"/>
  <c r="G44" s="1"/>
  <c r="I44" s="1"/>
  <c r="K44" s="1"/>
  <c r="M44" s="1"/>
  <c r="O44" s="1"/>
  <c r="E45"/>
  <c r="E46"/>
  <c r="V66" l="1"/>
  <c r="X66" s="1"/>
  <c r="V12" l="1"/>
  <c r="E12" l="1"/>
  <c r="K12" s="1"/>
  <c r="E13"/>
  <c r="K13" s="1"/>
  <c r="E14"/>
  <c r="K14" s="1"/>
  <c r="N117"/>
  <c r="N69" s="1"/>
  <c r="N64"/>
  <c r="N53"/>
  <c r="N40"/>
  <c r="N36"/>
  <c r="G13" l="1"/>
  <c r="I13" s="1"/>
  <c r="G14"/>
  <c r="I14" s="1"/>
  <c r="G12"/>
  <c r="N35"/>
  <c r="N34" s="1"/>
  <c r="N5" s="1"/>
  <c r="I12" l="1"/>
  <c r="M12"/>
  <c r="O12" s="1"/>
  <c r="AC119"/>
  <c r="F117"/>
  <c r="H117"/>
  <c r="J117"/>
  <c r="L117"/>
  <c r="P117"/>
  <c r="P69" s="1"/>
  <c r="Q117"/>
  <c r="Q69" s="1"/>
  <c r="S117"/>
  <c r="S69" s="1"/>
  <c r="U117"/>
  <c r="U69" s="1"/>
  <c r="V117"/>
  <c r="X117"/>
  <c r="AA117"/>
  <c r="AA69" s="1"/>
  <c r="AB117"/>
  <c r="AB69" s="1"/>
  <c r="AD117"/>
  <c r="AD69" s="1"/>
  <c r="AF117"/>
  <c r="AF69" s="1"/>
  <c r="AH117"/>
  <c r="AH69" s="1"/>
  <c r="AJ117"/>
  <c r="AJ69" s="1"/>
  <c r="D117"/>
  <c r="C117"/>
  <c r="F36"/>
  <c r="H36"/>
  <c r="J36"/>
  <c r="L36"/>
  <c r="P36"/>
  <c r="Q36"/>
  <c r="S36"/>
  <c r="U36"/>
  <c r="AA36"/>
  <c r="AB36"/>
  <c r="AD36"/>
  <c r="AF36"/>
  <c r="AH36"/>
  <c r="AJ36"/>
  <c r="D36"/>
  <c r="C36"/>
  <c r="AG39"/>
  <c r="AI39" s="1"/>
  <c r="AC39"/>
  <c r="AE39" s="1"/>
  <c r="AK39" s="1"/>
  <c r="R39"/>
  <c r="T39" s="1"/>
  <c r="V39" s="1"/>
  <c r="R38"/>
  <c r="T38" s="1"/>
  <c r="V38" s="1"/>
  <c r="E39"/>
  <c r="G39" s="1"/>
  <c r="I39" s="1"/>
  <c r="K39" s="1"/>
  <c r="M39" l="1"/>
  <c r="O39" s="1"/>
  <c r="W39"/>
  <c r="X39" s="1"/>
  <c r="Y39" l="1"/>
  <c r="Z39" s="1"/>
  <c r="AC51"/>
  <c r="AE51" s="1"/>
  <c r="R51"/>
  <c r="T51" s="1"/>
  <c r="E51"/>
  <c r="G51" s="1"/>
  <c r="AK51" l="1"/>
  <c r="AG51"/>
  <c r="AI51" s="1"/>
  <c r="I51"/>
  <c r="Z51"/>
  <c r="V51"/>
  <c r="X51" s="1"/>
  <c r="K51" l="1"/>
  <c r="M51" s="1"/>
  <c r="O51" s="1"/>
  <c r="F64"/>
  <c r="H64"/>
  <c r="J64"/>
  <c r="L64"/>
  <c r="P64"/>
  <c r="Q64"/>
  <c r="S64"/>
  <c r="U64"/>
  <c r="W64"/>
  <c r="Y64"/>
  <c r="AA64"/>
  <c r="AB64"/>
  <c r="AD64"/>
  <c r="AF64"/>
  <c r="AH64"/>
  <c r="AJ64"/>
  <c r="D64"/>
  <c r="C64"/>
  <c r="AC68"/>
  <c r="AE68" s="1"/>
  <c r="R68"/>
  <c r="T68" s="1"/>
  <c r="E68"/>
  <c r="G68" s="1"/>
  <c r="AJ53"/>
  <c r="AH53"/>
  <c r="AF53"/>
  <c r="AD53"/>
  <c r="Y53"/>
  <c r="W53"/>
  <c r="U53"/>
  <c r="S53"/>
  <c r="L53"/>
  <c r="J53"/>
  <c r="H53"/>
  <c r="AC46"/>
  <c r="AE46" s="1"/>
  <c r="R46"/>
  <c r="T46" s="1"/>
  <c r="G46"/>
  <c r="AG68" l="1"/>
  <c r="AI68" s="1"/>
  <c r="AK68" s="1"/>
  <c r="Z68"/>
  <c r="V68"/>
  <c r="X68" s="1"/>
  <c r="AK46"/>
  <c r="AG46"/>
  <c r="AI46" s="1"/>
  <c r="I68"/>
  <c r="Z46"/>
  <c r="V46"/>
  <c r="I46"/>
  <c r="K46" l="1"/>
  <c r="M46" s="1"/>
  <c r="O46" s="1"/>
  <c r="K68"/>
  <c r="M68" s="1"/>
  <c r="O68" s="1"/>
  <c r="X46"/>
  <c r="R43" l="1"/>
  <c r="T43" s="1"/>
  <c r="AC43"/>
  <c r="AE43" s="1"/>
  <c r="E43"/>
  <c r="G43" s="1"/>
  <c r="I43" s="1"/>
  <c r="K43" l="1"/>
  <c r="M43" s="1"/>
  <c r="O43" s="1"/>
  <c r="AK43"/>
  <c r="AG43"/>
  <c r="AI43" s="1"/>
  <c r="V43"/>
  <c r="X43" s="1"/>
  <c r="Z43"/>
  <c r="AG118" l="1"/>
  <c r="AH40"/>
  <c r="AH35" s="1"/>
  <c r="AH34" s="1"/>
  <c r="AH5" s="1"/>
  <c r="AF40"/>
  <c r="AG38"/>
  <c r="AI38" s="1"/>
  <c r="AG37"/>
  <c r="AI37" s="1"/>
  <c r="AG33"/>
  <c r="AI33" s="1"/>
  <c r="AG32"/>
  <c r="AI32" s="1"/>
  <c r="AG31"/>
  <c r="AI31" s="1"/>
  <c r="AG30"/>
  <c r="AI30" s="1"/>
  <c r="AG29"/>
  <c r="AI29" s="1"/>
  <c r="AG28"/>
  <c r="AI28" s="1"/>
  <c r="AG27"/>
  <c r="AI27" s="1"/>
  <c r="AG26"/>
  <c r="AI26" s="1"/>
  <c r="AG25"/>
  <c r="AI25" s="1"/>
  <c r="AG24"/>
  <c r="AI24" s="1"/>
  <c r="AG23"/>
  <c r="AI23" s="1"/>
  <c r="AG22"/>
  <c r="AI22" s="1"/>
  <c r="AG21"/>
  <c r="AI21" s="1"/>
  <c r="AG19"/>
  <c r="AI19" s="1"/>
  <c r="AG18"/>
  <c r="AI18" s="1"/>
  <c r="AG17"/>
  <c r="AI17" s="1"/>
  <c r="AG16"/>
  <c r="AI16" s="1"/>
  <c r="AG14"/>
  <c r="AI14" s="1"/>
  <c r="AG13"/>
  <c r="AI13" s="1"/>
  <c r="AI12"/>
  <c r="AG10"/>
  <c r="AI10" s="1"/>
  <c r="AG9"/>
  <c r="AI9" s="1"/>
  <c r="AG8"/>
  <c r="AI8" s="1"/>
  <c r="AG7"/>
  <c r="AI7" s="1"/>
  <c r="W118"/>
  <c r="W117" s="1"/>
  <c r="W69" s="1"/>
  <c r="W38"/>
  <c r="X38" s="1"/>
  <c r="Y38" s="1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X12" s="1"/>
  <c r="W11"/>
  <c r="W10"/>
  <c r="W9"/>
  <c r="W8"/>
  <c r="W7"/>
  <c r="W6"/>
  <c r="Y118"/>
  <c r="Y117" s="1"/>
  <c r="Y69" s="1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J69"/>
  <c r="J40"/>
  <c r="L69"/>
  <c r="L40"/>
  <c r="AA15"/>
  <c r="AG15" s="1"/>
  <c r="AI15" s="1"/>
  <c r="P15"/>
  <c r="AA6" l="1"/>
  <c r="AG6" s="1"/>
  <c r="AI6" s="1"/>
  <c r="AI36"/>
  <c r="AI118"/>
  <c r="AI117" s="1"/>
  <c r="AG117"/>
  <c r="AG11"/>
  <c r="AI11" s="1"/>
  <c r="AG36"/>
  <c r="P6"/>
  <c r="Z38"/>
  <c r="AF35"/>
  <c r="AF34" s="1"/>
  <c r="AF5" s="1"/>
  <c r="J35"/>
  <c r="J34" s="1"/>
  <c r="J5" s="1"/>
  <c r="L35"/>
  <c r="L34" s="1"/>
  <c r="L5" s="1"/>
  <c r="C15"/>
  <c r="AC118"/>
  <c r="R118"/>
  <c r="E118"/>
  <c r="E117" s="1"/>
  <c r="AE118" l="1"/>
  <c r="AC117"/>
  <c r="AC69" s="1"/>
  <c r="T118"/>
  <c r="R117"/>
  <c r="C6"/>
  <c r="G118"/>
  <c r="G117" s="1"/>
  <c r="K118"/>
  <c r="K117" s="1"/>
  <c r="AC55"/>
  <c r="AC56"/>
  <c r="AE56" s="1"/>
  <c r="AC57"/>
  <c r="AC60"/>
  <c r="AE60" s="1"/>
  <c r="AC37"/>
  <c r="R56"/>
  <c r="T56" s="1"/>
  <c r="R57"/>
  <c r="T57" s="1"/>
  <c r="V57" s="1"/>
  <c r="X57" s="1"/>
  <c r="R58"/>
  <c r="T58" s="1"/>
  <c r="V58" s="1"/>
  <c r="X58" s="1"/>
  <c r="R59"/>
  <c r="T59" s="1"/>
  <c r="V59" s="1"/>
  <c r="X59" s="1"/>
  <c r="R60"/>
  <c r="T60" s="1"/>
  <c r="AC47"/>
  <c r="AE47" s="1"/>
  <c r="R47"/>
  <c r="T47" s="1"/>
  <c r="E47"/>
  <c r="AK60" l="1"/>
  <c r="AG60"/>
  <c r="AI60" s="1"/>
  <c r="AK47"/>
  <c r="AG47"/>
  <c r="AI47" s="1"/>
  <c r="AK118"/>
  <c r="AE117"/>
  <c r="AE37"/>
  <c r="Z60"/>
  <c r="V60"/>
  <c r="X60" s="1"/>
  <c r="Z56"/>
  <c r="V56"/>
  <c r="X56" s="1"/>
  <c r="AK56"/>
  <c r="AG56"/>
  <c r="AI56" s="1"/>
  <c r="Z118"/>
  <c r="T117"/>
  <c r="Z47"/>
  <c r="V47"/>
  <c r="X47" s="1"/>
  <c r="I118"/>
  <c r="M118"/>
  <c r="O118" s="1"/>
  <c r="G47"/>
  <c r="R37"/>
  <c r="F53"/>
  <c r="P53"/>
  <c r="Q53"/>
  <c r="AA53"/>
  <c r="AB53"/>
  <c r="R62"/>
  <c r="AC62"/>
  <c r="AE62" s="1"/>
  <c r="R63"/>
  <c r="AC63"/>
  <c r="AE63" s="1"/>
  <c r="E63"/>
  <c r="D53"/>
  <c r="E60"/>
  <c r="E56"/>
  <c r="E37"/>
  <c r="E62"/>
  <c r="C53"/>
  <c r="AE119"/>
  <c r="AE69" s="1"/>
  <c r="R119"/>
  <c r="E119"/>
  <c r="T119" l="1"/>
  <c r="R69"/>
  <c r="M117"/>
  <c r="O117" s="1"/>
  <c r="AK117"/>
  <c r="AK119"/>
  <c r="AG119"/>
  <c r="AG69" s="1"/>
  <c r="AK62"/>
  <c r="AG62"/>
  <c r="AI62" s="1"/>
  <c r="T37"/>
  <c r="R36"/>
  <c r="Z117"/>
  <c r="AK37"/>
  <c r="I117"/>
  <c r="AK63"/>
  <c r="AG63"/>
  <c r="AI63" s="1"/>
  <c r="G62"/>
  <c r="G60"/>
  <c r="G56"/>
  <c r="I47"/>
  <c r="G119"/>
  <c r="K119"/>
  <c r="K69" s="1"/>
  <c r="G63"/>
  <c r="G37"/>
  <c r="T62"/>
  <c r="T63"/>
  <c r="AC33"/>
  <c r="AE33" s="1"/>
  <c r="AK33" s="1"/>
  <c r="AC32"/>
  <c r="AE32" s="1"/>
  <c r="AK32" s="1"/>
  <c r="AC31"/>
  <c r="AE31" s="1"/>
  <c r="AK31" s="1"/>
  <c r="AC30"/>
  <c r="AE30" s="1"/>
  <c r="AK30" s="1"/>
  <c r="AC29"/>
  <c r="AE29" s="1"/>
  <c r="AK29" s="1"/>
  <c r="AC28"/>
  <c r="AE28" s="1"/>
  <c r="AK28" s="1"/>
  <c r="AC27"/>
  <c r="AE27" s="1"/>
  <c r="AK27" s="1"/>
  <c r="AC26"/>
  <c r="AE26" s="1"/>
  <c r="AK26" s="1"/>
  <c r="AC25"/>
  <c r="AE25" s="1"/>
  <c r="AK25" s="1"/>
  <c r="AC24"/>
  <c r="AE24" s="1"/>
  <c r="AK24" s="1"/>
  <c r="AC23"/>
  <c r="AE23" s="1"/>
  <c r="AK23" s="1"/>
  <c r="AC22"/>
  <c r="AE22" s="1"/>
  <c r="AK22" s="1"/>
  <c r="AC21"/>
  <c r="AE21" s="1"/>
  <c r="AK21" s="1"/>
  <c r="AC19"/>
  <c r="AE19" s="1"/>
  <c r="AK19" s="1"/>
  <c r="AC18"/>
  <c r="AE18" s="1"/>
  <c r="AK18" s="1"/>
  <c r="AC17"/>
  <c r="AE17" s="1"/>
  <c r="AK17" s="1"/>
  <c r="AC16"/>
  <c r="AE16" s="1"/>
  <c r="AK16" s="1"/>
  <c r="AC15"/>
  <c r="AE15" s="1"/>
  <c r="AK15" s="1"/>
  <c r="AC14"/>
  <c r="AE14" s="1"/>
  <c r="AK14" s="1"/>
  <c r="AC13"/>
  <c r="AE13" s="1"/>
  <c r="AK13" s="1"/>
  <c r="AC11"/>
  <c r="AE11" s="1"/>
  <c r="AK11" s="1"/>
  <c r="AC10"/>
  <c r="AE10" s="1"/>
  <c r="AK10" s="1"/>
  <c r="AC9"/>
  <c r="AE9" s="1"/>
  <c r="AK9" s="1"/>
  <c r="AC8"/>
  <c r="AE8" s="1"/>
  <c r="AK8" s="1"/>
  <c r="AC7"/>
  <c r="AE7" s="1"/>
  <c r="AK7" s="1"/>
  <c r="AC6"/>
  <c r="AE6" s="1"/>
  <c r="AK6" s="1"/>
  <c r="R33"/>
  <c r="T33" s="1"/>
  <c r="R32"/>
  <c r="T32" s="1"/>
  <c r="R31"/>
  <c r="T31" s="1"/>
  <c r="R30"/>
  <c r="T30" s="1"/>
  <c r="R29"/>
  <c r="T29" s="1"/>
  <c r="R28"/>
  <c r="T28" s="1"/>
  <c r="R27"/>
  <c r="T27" s="1"/>
  <c r="R26"/>
  <c r="T26" s="1"/>
  <c r="R25"/>
  <c r="T25" s="1"/>
  <c r="R24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R15"/>
  <c r="T15" s="1"/>
  <c r="R14"/>
  <c r="T14" s="1"/>
  <c r="R13"/>
  <c r="T13" s="1"/>
  <c r="R11"/>
  <c r="T11" s="1"/>
  <c r="R10"/>
  <c r="T10" s="1"/>
  <c r="R9"/>
  <c r="T9" s="1"/>
  <c r="R8"/>
  <c r="T8" s="1"/>
  <c r="R7"/>
  <c r="T7" s="1"/>
  <c r="R6"/>
  <c r="E6"/>
  <c r="E7"/>
  <c r="E8"/>
  <c r="E9"/>
  <c r="E10"/>
  <c r="E11"/>
  <c r="K11" s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C69"/>
  <c r="AK69" l="1"/>
  <c r="V119"/>
  <c r="T69"/>
  <c r="Z10"/>
  <c r="V10"/>
  <c r="X10" s="1"/>
  <c r="Z14"/>
  <c r="V14"/>
  <c r="X14" s="1"/>
  <c r="Z18"/>
  <c r="V18"/>
  <c r="X18" s="1"/>
  <c r="Z21"/>
  <c r="V21"/>
  <c r="X21" s="1"/>
  <c r="Z25"/>
  <c r="V25"/>
  <c r="X25" s="1"/>
  <c r="Z29"/>
  <c r="V29"/>
  <c r="X29" s="1"/>
  <c r="Z33"/>
  <c r="V33"/>
  <c r="X33" s="1"/>
  <c r="Z9"/>
  <c r="V9"/>
  <c r="X9" s="1"/>
  <c r="Z24"/>
  <c r="V24"/>
  <c r="X24" s="1"/>
  <c r="Z28"/>
  <c r="V28"/>
  <c r="X28" s="1"/>
  <c r="Z32"/>
  <c r="V32"/>
  <c r="X32" s="1"/>
  <c r="Z13"/>
  <c r="V13"/>
  <c r="X13" s="1"/>
  <c r="Z8"/>
  <c r="V8"/>
  <c r="X8" s="1"/>
  <c r="Z16"/>
  <c r="V16"/>
  <c r="X16" s="1"/>
  <c r="Z20"/>
  <c r="V20"/>
  <c r="X20" s="1"/>
  <c r="Z23"/>
  <c r="V23"/>
  <c r="X23" s="1"/>
  <c r="Z31"/>
  <c r="V31"/>
  <c r="X31" s="1"/>
  <c r="Z17"/>
  <c r="V17"/>
  <c r="X17" s="1"/>
  <c r="Z7"/>
  <c r="V7"/>
  <c r="X7" s="1"/>
  <c r="Z11"/>
  <c r="V11"/>
  <c r="X11" s="1"/>
  <c r="Z15"/>
  <c r="V15"/>
  <c r="X15" s="1"/>
  <c r="Z19"/>
  <c r="V19"/>
  <c r="X19" s="1"/>
  <c r="Z22"/>
  <c r="V22"/>
  <c r="X22" s="1"/>
  <c r="Z26"/>
  <c r="V26"/>
  <c r="X26" s="1"/>
  <c r="Z30"/>
  <c r="V30"/>
  <c r="X30" s="1"/>
  <c r="Z27"/>
  <c r="V27"/>
  <c r="X27" s="1"/>
  <c r="Z62"/>
  <c r="V62"/>
  <c r="X62" s="1"/>
  <c r="K47"/>
  <c r="M47" s="1"/>
  <c r="O47" s="1"/>
  <c r="T36"/>
  <c r="V37"/>
  <c r="Z63"/>
  <c r="V63"/>
  <c r="X63" s="1"/>
  <c r="AI119"/>
  <c r="AI69" s="1"/>
  <c r="I60"/>
  <c r="K60" s="1"/>
  <c r="M60" s="1"/>
  <c r="O60" s="1"/>
  <c r="G32"/>
  <c r="K32"/>
  <c r="I62"/>
  <c r="G27"/>
  <c r="K27"/>
  <c r="G21"/>
  <c r="K21"/>
  <c r="G6"/>
  <c r="M6" s="1"/>
  <c r="O6" s="1"/>
  <c r="K6"/>
  <c r="I119"/>
  <c r="I69" s="1"/>
  <c r="M119"/>
  <c r="G28"/>
  <c r="K28"/>
  <c r="G22"/>
  <c r="K22"/>
  <c r="G15"/>
  <c r="K15"/>
  <c r="G7"/>
  <c r="K7"/>
  <c r="G29"/>
  <c r="K29"/>
  <c r="I63"/>
  <c r="G8"/>
  <c r="K8"/>
  <c r="G30"/>
  <c r="K30"/>
  <c r="G23"/>
  <c r="K23"/>
  <c r="G17"/>
  <c r="K17"/>
  <c r="G9"/>
  <c r="K9"/>
  <c r="I56"/>
  <c r="G16"/>
  <c r="K16"/>
  <c r="G31"/>
  <c r="K31"/>
  <c r="G24"/>
  <c r="K24"/>
  <c r="G18"/>
  <c r="K18"/>
  <c r="G10"/>
  <c r="K10"/>
  <c r="I37"/>
  <c r="K37" s="1"/>
  <c r="M37" s="1"/>
  <c r="O37" s="1"/>
  <c r="G25"/>
  <c r="K25"/>
  <c r="G19"/>
  <c r="K19"/>
  <c r="G11"/>
  <c r="G33"/>
  <c r="K33"/>
  <c r="G26"/>
  <c r="K26"/>
  <c r="G20"/>
  <c r="E69"/>
  <c r="H69"/>
  <c r="D69"/>
  <c r="G69"/>
  <c r="F69"/>
  <c r="T6"/>
  <c r="V6" s="1"/>
  <c r="X6" s="1"/>
  <c r="AC67"/>
  <c r="AE67" s="1"/>
  <c r="AC65"/>
  <c r="AE55"/>
  <c r="AC54"/>
  <c r="AC59"/>
  <c r="AE59" s="1"/>
  <c r="AC58"/>
  <c r="AE58" s="1"/>
  <c r="AE57"/>
  <c r="AC61"/>
  <c r="AE61" s="1"/>
  <c r="AC52"/>
  <c r="AE52" s="1"/>
  <c r="AC50"/>
  <c r="AE50" s="1"/>
  <c r="AC48"/>
  <c r="AE48" s="1"/>
  <c r="AC49"/>
  <c r="AE49" s="1"/>
  <c r="AC45"/>
  <c r="AE45" s="1"/>
  <c r="AC42"/>
  <c r="AE42" s="1"/>
  <c r="AC41"/>
  <c r="AE41" s="1"/>
  <c r="AG41" s="1"/>
  <c r="AC38"/>
  <c r="AC36" s="1"/>
  <c r="R67"/>
  <c r="T67" s="1"/>
  <c r="R65"/>
  <c r="R55"/>
  <c r="T55" s="1"/>
  <c r="R54"/>
  <c r="Z59"/>
  <c r="Z58"/>
  <c r="Z57"/>
  <c r="R61"/>
  <c r="R52"/>
  <c r="T52" s="1"/>
  <c r="R50"/>
  <c r="T50" s="1"/>
  <c r="R48"/>
  <c r="T48" s="1"/>
  <c r="R49"/>
  <c r="T49" s="1"/>
  <c r="R45"/>
  <c r="T45" s="1"/>
  <c r="R42"/>
  <c r="T42" s="1"/>
  <c r="R41"/>
  <c r="T41" s="1"/>
  <c r="V41" s="1"/>
  <c r="X41" s="1"/>
  <c r="E67"/>
  <c r="E65"/>
  <c r="E61"/>
  <c r="E57"/>
  <c r="E58"/>
  <c r="E59"/>
  <c r="E54"/>
  <c r="E55"/>
  <c r="E42"/>
  <c r="E49"/>
  <c r="E48"/>
  <c r="E50"/>
  <c r="E52"/>
  <c r="E41"/>
  <c r="E38"/>
  <c r="V69" l="1"/>
  <c r="X119"/>
  <c r="M69"/>
  <c r="O119"/>
  <c r="O69" s="1"/>
  <c r="R64"/>
  <c r="E64"/>
  <c r="I6"/>
  <c r="G38"/>
  <c r="G36" s="1"/>
  <c r="E36"/>
  <c r="Z67"/>
  <c r="V67"/>
  <c r="X67" s="1"/>
  <c r="AK45"/>
  <c r="AG45"/>
  <c r="AI45" s="1"/>
  <c r="AK52"/>
  <c r="AG52"/>
  <c r="AI52" s="1"/>
  <c r="AK59"/>
  <c r="AG59"/>
  <c r="AI59" s="1"/>
  <c r="AG67"/>
  <c r="AI67" s="1"/>
  <c r="AK67" s="1"/>
  <c r="K56"/>
  <c r="M56" s="1"/>
  <c r="O56" s="1"/>
  <c r="K62"/>
  <c r="M62" s="1"/>
  <c r="O62" s="1"/>
  <c r="AK42"/>
  <c r="AG42"/>
  <c r="AI42" s="1"/>
  <c r="AK50"/>
  <c r="AG50"/>
  <c r="AI50" s="1"/>
  <c r="AK58"/>
  <c r="AG58"/>
  <c r="AI58" s="1"/>
  <c r="E40"/>
  <c r="AI41"/>
  <c r="Z55"/>
  <c r="V55"/>
  <c r="X55" s="1"/>
  <c r="AK48"/>
  <c r="AG48"/>
  <c r="AI48" s="1"/>
  <c r="AK57"/>
  <c r="AG57"/>
  <c r="AI57" s="1"/>
  <c r="AK55"/>
  <c r="AG55"/>
  <c r="AI55" s="1"/>
  <c r="AK49"/>
  <c r="AG49"/>
  <c r="AI49" s="1"/>
  <c r="AK61"/>
  <c r="AG61"/>
  <c r="AI61" s="1"/>
  <c r="K63"/>
  <c r="M63" s="1"/>
  <c r="O63" s="1"/>
  <c r="V36"/>
  <c r="W37"/>
  <c r="W36" s="1"/>
  <c r="AE65"/>
  <c r="AC64"/>
  <c r="Z52"/>
  <c r="V52"/>
  <c r="Z50"/>
  <c r="V50"/>
  <c r="Z49"/>
  <c r="V49"/>
  <c r="Z48"/>
  <c r="V48"/>
  <c r="Z45"/>
  <c r="V45"/>
  <c r="Z42"/>
  <c r="V42"/>
  <c r="I19"/>
  <c r="M19"/>
  <c r="O19" s="1"/>
  <c r="I18"/>
  <c r="M18"/>
  <c r="O18" s="1"/>
  <c r="I30"/>
  <c r="M30"/>
  <c r="O30" s="1"/>
  <c r="I29"/>
  <c r="M29"/>
  <c r="O29" s="1"/>
  <c r="I28"/>
  <c r="M28"/>
  <c r="O28" s="1"/>
  <c r="I27"/>
  <c r="M27"/>
  <c r="O27" s="1"/>
  <c r="I32"/>
  <c r="M32"/>
  <c r="O32" s="1"/>
  <c r="G41"/>
  <c r="G45"/>
  <c r="G65"/>
  <c r="I20"/>
  <c r="G42"/>
  <c r="G67"/>
  <c r="G49"/>
  <c r="G61"/>
  <c r="I11"/>
  <c r="M11"/>
  <c r="O11" s="1"/>
  <c r="I10"/>
  <c r="M10"/>
  <c r="O10" s="1"/>
  <c r="I16"/>
  <c r="M16"/>
  <c r="O16" s="1"/>
  <c r="I23"/>
  <c r="M23"/>
  <c r="O23" s="1"/>
  <c r="I22"/>
  <c r="M22"/>
  <c r="O22" s="1"/>
  <c r="I21"/>
  <c r="M21"/>
  <c r="O21" s="1"/>
  <c r="G48"/>
  <c r="G57"/>
  <c r="I31"/>
  <c r="M31"/>
  <c r="O31" s="1"/>
  <c r="I17"/>
  <c r="M17"/>
  <c r="O17" s="1"/>
  <c r="I15"/>
  <c r="M15"/>
  <c r="O15" s="1"/>
  <c r="M14"/>
  <c r="O14" s="1"/>
  <c r="G50"/>
  <c r="G58"/>
  <c r="G52"/>
  <c r="G59"/>
  <c r="I33"/>
  <c r="M33"/>
  <c r="O33" s="1"/>
  <c r="I25"/>
  <c r="M25"/>
  <c r="O25" s="1"/>
  <c r="I24"/>
  <c r="M24"/>
  <c r="O24" s="1"/>
  <c r="I9"/>
  <c r="M9"/>
  <c r="O9" s="1"/>
  <c r="I8"/>
  <c r="M8"/>
  <c r="O8" s="1"/>
  <c r="I7"/>
  <c r="M7"/>
  <c r="O7" s="1"/>
  <c r="M13"/>
  <c r="O13" s="1"/>
  <c r="G55"/>
  <c r="I26"/>
  <c r="M26"/>
  <c r="O26" s="1"/>
  <c r="T61"/>
  <c r="R53"/>
  <c r="E53"/>
  <c r="AC53"/>
  <c r="G54"/>
  <c r="T54"/>
  <c r="V54" s="1"/>
  <c r="AE54"/>
  <c r="Z6"/>
  <c r="R40"/>
  <c r="AK41"/>
  <c r="AE40"/>
  <c r="T40"/>
  <c r="T65"/>
  <c r="Z41"/>
  <c r="AC40"/>
  <c r="AE38"/>
  <c r="AE36" s="1"/>
  <c r="X69" l="1"/>
  <c r="Z119"/>
  <c r="Z69" s="1"/>
  <c r="K20"/>
  <c r="M20" s="1"/>
  <c r="O20" s="1"/>
  <c r="AI40"/>
  <c r="X37"/>
  <c r="V65"/>
  <c r="T64"/>
  <c r="X54"/>
  <c r="AE64"/>
  <c r="AG65"/>
  <c r="AE53"/>
  <c r="AG54"/>
  <c r="Z61"/>
  <c r="V61"/>
  <c r="X61" s="1"/>
  <c r="G64"/>
  <c r="AG40"/>
  <c r="G40"/>
  <c r="X52"/>
  <c r="X50"/>
  <c r="X49"/>
  <c r="X48"/>
  <c r="X45"/>
  <c r="X42"/>
  <c r="V40"/>
  <c r="I42"/>
  <c r="K42" s="1"/>
  <c r="M42" s="1"/>
  <c r="O42" s="1"/>
  <c r="I50"/>
  <c r="I48"/>
  <c r="I41"/>
  <c r="I55"/>
  <c r="I59"/>
  <c r="G53"/>
  <c r="I58"/>
  <c r="I67"/>
  <c r="I45"/>
  <c r="I52"/>
  <c r="I57"/>
  <c r="I49"/>
  <c r="I65"/>
  <c r="I61"/>
  <c r="T53"/>
  <c r="AK40"/>
  <c r="Z40"/>
  <c r="I38"/>
  <c r="Z54"/>
  <c r="AK54"/>
  <c r="I54"/>
  <c r="K54" s="1"/>
  <c r="M54" s="1"/>
  <c r="O54" s="1"/>
  <c r="Z65"/>
  <c r="Z64" s="1"/>
  <c r="AC35"/>
  <c r="R35"/>
  <c r="AK38"/>
  <c r="AK36" s="1"/>
  <c r="I36" l="1"/>
  <c r="K38"/>
  <c r="Y37"/>
  <c r="Y36" s="1"/>
  <c r="X36"/>
  <c r="K45"/>
  <c r="M45" s="1"/>
  <c r="O45" s="1"/>
  <c r="K61"/>
  <c r="M61" s="1"/>
  <c r="O61" s="1"/>
  <c r="K57"/>
  <c r="M57" s="1"/>
  <c r="O57" s="1"/>
  <c r="K58"/>
  <c r="M58" s="1"/>
  <c r="O58" s="1"/>
  <c r="K55"/>
  <c r="M55" s="1"/>
  <c r="O55" s="1"/>
  <c r="AI54"/>
  <c r="AI53" s="1"/>
  <c r="AG53"/>
  <c r="X65"/>
  <c r="X64" s="1"/>
  <c r="V64"/>
  <c r="V53"/>
  <c r="K59"/>
  <c r="M59" s="1"/>
  <c r="O59" s="1"/>
  <c r="K49"/>
  <c r="M49" s="1"/>
  <c r="O49" s="1"/>
  <c r="K67"/>
  <c r="M67" s="1"/>
  <c r="O67" s="1"/>
  <c r="K50"/>
  <c r="M50" s="1"/>
  <c r="O50" s="1"/>
  <c r="K48"/>
  <c r="M48" s="1"/>
  <c r="O48" s="1"/>
  <c r="K65"/>
  <c r="I64"/>
  <c r="AI65"/>
  <c r="AG64"/>
  <c r="K52"/>
  <c r="M52" s="1"/>
  <c r="O52" s="1"/>
  <c r="K41"/>
  <c r="X53"/>
  <c r="G35"/>
  <c r="G34" s="1"/>
  <c r="G5" s="1"/>
  <c r="W40"/>
  <c r="W35" s="1"/>
  <c r="W34" s="1"/>
  <c r="W5" s="1"/>
  <c r="Y40"/>
  <c r="X40"/>
  <c r="I40"/>
  <c r="I53"/>
  <c r="AK53"/>
  <c r="Z53"/>
  <c r="T35"/>
  <c r="AE35"/>
  <c r="K36" l="1"/>
  <c r="M38"/>
  <c r="Y35"/>
  <c r="Y34" s="1"/>
  <c r="Y5" s="1"/>
  <c r="V35"/>
  <c r="V34" s="1"/>
  <c r="V5" s="1"/>
  <c r="Z37"/>
  <c r="M53"/>
  <c r="O53" s="1"/>
  <c r="AG35"/>
  <c r="K53"/>
  <c r="X35"/>
  <c r="X34" s="1"/>
  <c r="X5" s="1"/>
  <c r="AK65"/>
  <c r="AI64"/>
  <c r="AI35" s="1"/>
  <c r="AI34" s="1"/>
  <c r="AI5" s="1"/>
  <c r="M41"/>
  <c r="O41" s="1"/>
  <c r="K40"/>
  <c r="M65"/>
  <c r="O65" s="1"/>
  <c r="K64"/>
  <c r="I35"/>
  <c r="I34" s="1"/>
  <c r="I5" s="1"/>
  <c r="F40"/>
  <c r="H40"/>
  <c r="P40"/>
  <c r="Q40"/>
  <c r="S40"/>
  <c r="U40"/>
  <c r="AA40"/>
  <c r="AB40"/>
  <c r="AD40"/>
  <c r="AJ40"/>
  <c r="C40"/>
  <c r="O38" l="1"/>
  <c r="M36"/>
  <c r="O36" s="1"/>
  <c r="Z36"/>
  <c r="Z35" s="1"/>
  <c r="K35"/>
  <c r="K34" s="1"/>
  <c r="K5" s="1"/>
  <c r="M40"/>
  <c r="O40" s="1"/>
  <c r="AK64"/>
  <c r="AK35" s="1"/>
  <c r="M64"/>
  <c r="O64" s="1"/>
  <c r="AA35"/>
  <c r="AA34" s="1"/>
  <c r="AG34" s="1"/>
  <c r="AG5" s="1"/>
  <c r="P35"/>
  <c r="P34" s="1"/>
  <c r="D35"/>
  <c r="D34" s="1"/>
  <c r="D5" s="1"/>
  <c r="AB35"/>
  <c r="AB34" s="1"/>
  <c r="AB5" s="1"/>
  <c r="Q35"/>
  <c r="Q34" s="1"/>
  <c r="Q5" s="1"/>
  <c r="AD35"/>
  <c r="AD34" s="1"/>
  <c r="AD5" s="1"/>
  <c r="S35"/>
  <c r="S34" s="1"/>
  <c r="S5" s="1"/>
  <c r="F35"/>
  <c r="F34" s="1"/>
  <c r="F5" s="1"/>
  <c r="AJ35"/>
  <c r="AJ34" s="1"/>
  <c r="AJ5" s="1"/>
  <c r="U35"/>
  <c r="U34" s="1"/>
  <c r="U5" s="1"/>
  <c r="H35"/>
  <c r="H34" s="1"/>
  <c r="H5" s="1"/>
  <c r="E35"/>
  <c r="E34" s="1"/>
  <c r="E5" s="1"/>
  <c r="C35"/>
  <c r="C34" s="1"/>
  <c r="C5" s="1"/>
  <c r="M35" l="1"/>
  <c r="AA5"/>
  <c r="AC34"/>
  <c r="P5"/>
  <c r="R34"/>
  <c r="M34" l="1"/>
  <c r="O35"/>
  <c r="AE34"/>
  <c r="AC5"/>
  <c r="T34"/>
  <c r="R5"/>
  <c r="M5" l="1"/>
  <c r="O34"/>
  <c r="O5" s="1"/>
  <c r="Z34"/>
  <c r="Z5" s="1"/>
  <c r="T5"/>
  <c r="AK34"/>
  <c r="AK5" s="1"/>
  <c r="AE5"/>
</calcChain>
</file>

<file path=xl/sharedStrings.xml><?xml version="1.0" encoding="utf-8"?>
<sst xmlns="http://schemas.openxmlformats.org/spreadsheetml/2006/main" count="269" uniqueCount="246">
  <si>
    <t xml:space="preserve">Наименование </t>
  </si>
  <si>
    <t xml:space="preserve">РАСХОДЫ, ВСЕГО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</si>
  <si>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</si>
  <si>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</si>
  <si>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</si>
  <si>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</si>
  <si>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</si>
  <si>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</si>
  <si>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</si>
  <si>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</si>
  <si>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</si>
  <si>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</si>
  <si>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</si>
  <si>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</si>
  <si>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</si>
  <si>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</si>
  <si>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</si>
  <si>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</si>
  <si>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</si>
  <si>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</si>
  <si>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</si>
  <si>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</si>
  <si>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</si>
  <si>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</si>
  <si>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</si>
  <si>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</si>
  <si>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</si>
  <si>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</si>
  <si>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</si>
  <si>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</si>
  <si>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</si>
  <si>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</si>
  <si>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</si>
  <si>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</si>
  <si>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</si>
  <si>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</si>
  <si>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</si>
  <si>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</si>
  <si>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 xml:space="preserve">Пенсионное обеспечение 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</si>
  <si>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</si>
  <si>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</si>
  <si>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</si>
  <si>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</si>
  <si>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</si>
  <si>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</si>
  <si>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</si>
  <si>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</si>
  <si>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000 2 02 00000 00 0000 000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</si>
  <si>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</si>
  <si>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</si>
  <si>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</si>
  <si>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</si>
  <si>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</si>
  <si>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</si>
  <si>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</si>
  <si>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</si>
  <si>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</si>
  <si>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</si>
  <si>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</si>
  <si>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</si>
  <si>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</si>
  <si>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</si>
  <si>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</si>
  <si>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</si>
  <si>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</si>
  <si>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</si>
  <si>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</si>
  <si>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</si>
  <si>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000 0000 0000000000 000</t>
  </si>
  <si>
    <t>000 0100 0000000000 000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</si>
  <si>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</si>
  <si>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</si>
  <si>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</si>
  <si>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</si>
  <si>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</si>
  <si>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000 0107 0000000000 000</t>
  </si>
  <si>
    <t>000 0111 0000000000 000</t>
  </si>
  <si>
    <t>000 0113 0000000000 000</t>
  </si>
  <si>
    <t>000 0200 0000000000 000</t>
  </si>
  <si>
    <t>000 0204 0000000000 000</t>
  </si>
  <si>
    <t>000 0300 0000000000 000</t>
  </si>
  <si>
    <t>000 0309 0000000000 000</t>
  </si>
  <si>
    <t>000 0400 0000000000 000</t>
  </si>
  <si>
    <t>000 0405 0000000000 000</t>
  </si>
  <si>
    <t>000 0406 0000000000 000</t>
  </si>
  <si>
    <t>000 0407 0000000000 000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</si>
  <si>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</si>
  <si>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</si>
  <si>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</si>
  <si>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</si>
  <si>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</si>
  <si>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</si>
  <si>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</si>
  <si>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</si>
  <si>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</si>
  <si>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</si>
  <si>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</si>
  <si>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</si>
  <si>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</si>
  <si>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</si>
  <si>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</si>
  <si>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</si>
  <si>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</si>
  <si>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</si>
  <si>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</si>
  <si>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</si>
  <si>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</si>
  <si>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</si>
  <si>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</si>
  <si>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</si>
  <si>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000 1102 0000000000 000</t>
  </si>
  <si>
    <t>000 1200 0000000000 000</t>
  </si>
  <si>
    <t>000 1202 0000000000 000</t>
  </si>
  <si>
    <t>000 1300 0000000000 000</t>
  </si>
  <si>
    <t>000 1301 0000000000 000</t>
  </si>
  <si>
    <t>000 2 00 00000 00 0000 000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</si>
  <si>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</si>
  <si>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</si>
  <si>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</si>
  <si>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</si>
  <si>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</si>
  <si>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</si>
  <si>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</si>
  <si>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</si>
  <si>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</si>
  <si>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</si>
  <si>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</si>
  <si>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</si>
  <si>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</si>
  <si>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</si>
  <si>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</si>
  <si>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</si>
  <si>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</si>
  <si>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</si>
  <si>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</si>
  <si>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</si>
  <si>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</si>
  <si>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</si>
  <si>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</si>
  <si>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</si>
  <si>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</si>
  <si>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</si>
  <si>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000 1 08 03000 01 0000 110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</si>
  <si>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</si>
  <si>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</si>
  <si>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</si>
  <si>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</si>
  <si>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</si>
  <si>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</si>
  <si>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</si>
  <si>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</si>
  <si>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</si>
  <si>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</si>
  <si>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</si>
  <si>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</si>
  <si>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</si>
  <si>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</si>
  <si>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</si>
  <si>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</si>
  <si>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</si>
  <si>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</si>
  <si>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</si>
  <si>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</si>
  <si>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</si>
  <si>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</si>
  <si>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</si>
  <si>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</si>
  <si>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</si>
  <si>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</si>
  <si>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000 2 02 15002 04 0000 150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</si>
  <si>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</si>
  <si>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</si>
  <si>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</si>
  <si>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</si>
  <si>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</si>
  <si>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</si>
  <si>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</si>
  <si>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</si>
  <si>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</si>
  <si>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</si>
  <si>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</si>
  <si>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</si>
  <si>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</si>
  <si>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</si>
  <si>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Код бюджетной классификации</t>
  </si>
  <si>
    <t>000 0 00 00000 00 0000 000</t>
  </si>
  <si>
    <t>ДОХОДЫ, ВСЕГО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</si>
  <si>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</si>
  <si>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</si>
  <si>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</si>
  <si>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</si>
  <si>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</si>
  <si>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Условно утвержденные расходы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</si>
  <si>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</si>
  <si>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</si>
  <si>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Единая субвенция местным бюджетам из бюджета субъекта Российской Федерации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</si>
  <si>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</si>
  <si>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</si>
  <si>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 год</t>
  </si>
  <si>
    <t>000 2 02 36900 04 0000 150</t>
  </si>
  <si>
    <t>000 2 02 39999 04 0000 150</t>
  </si>
  <si>
    <t>Прочие субвенции бюджетам городских округов</t>
  </si>
  <si>
    <t>000 2 02 25519 04 0000 000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</si>
  <si>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</si>
  <si>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</si>
  <si>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новых мест дополнительного образования детей</t>
  </si>
  <si>
    <t>000 0310 0000000000 000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</si>
  <si>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</si>
  <si>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</si>
  <si>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000 1 05 01000 00 0000 000</t>
  </si>
  <si>
    <t>Налог, взимаемый в связи с применением упрощенной системы налогообложения</t>
  </si>
  <si>
    <t>2024 год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</si>
  <si>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</si>
  <si>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</si>
  <si>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</si>
  <si>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000 2 02 25081 04 0000 150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</si>
  <si>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</si>
  <si>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</si>
  <si>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Прочие дотации бюджетам городских округов</t>
  </si>
  <si>
    <t>000 2 02 19999 04 0000 150</t>
  </si>
  <si>
    <t>000 1103 0000000000 000</t>
  </si>
  <si>
    <t>Спорт высших достижений</t>
  </si>
  <si>
    <t>Приказы начальника финансового управления администрации Партизанского городского округа  о внесении изменений в Сводную бюджетную роспись</t>
  </si>
  <si>
    <t>Уточненная Сводная бюджетная роспись</t>
  </si>
  <si>
    <t>Сведения о внесенных изменениях в первоначально принятое решение о бюджете Партизанского городского округа на 2023 год и на плановый период 2024 и 2025 годы</t>
  </si>
  <si>
    <t xml:space="preserve"> </t>
  </si>
  <si>
    <t>Первоначально утвержденный бюджет, решение Думы ПГО  
№ 397-Р 25.11.2022</t>
  </si>
  <si>
    <t>Изменения март 2023</t>
  </si>
  <si>
    <t>Решение Думы ПГО  о внесении изменений в бюджет
№ 405-Р от 17.03.2023</t>
  </si>
  <si>
    <t>Изменения июнь 2023</t>
  </si>
  <si>
    <t>Решение Думы ПГО  о внесении изменений в бюджет
№ 443-Р от 21.06.2023</t>
  </si>
  <si>
    <t>Изменения июль 2023</t>
  </si>
  <si>
    <t>Решение Думы ПГО  о внесении изменений в бюджет
№ 451-Р 14.07.2023</t>
  </si>
  <si>
    <t>Изменения сентябрь 2023</t>
  </si>
  <si>
    <t>Решение Думы ПГО  о внесении изменений в бюджет
№ 4-Р 22.09.2023</t>
  </si>
  <si>
    <t>Изменения декабрь 2023</t>
  </si>
  <si>
    <t>Решение Думы ПГО  о внесении изменений в бюджет
№ 47-Р 08.12.2023</t>
  </si>
  <si>
    <t>2025 год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</si>
  <si>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</si>
  <si>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</si>
  <si>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Прочие межбюджетные трансферты, передаваемые бюджетам городских округов</t>
  </si>
  <si>
    <t>000 2 02 49999 04 0000 150</t>
  </si>
  <si>
    <t xml:space="preserve"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</si>
  <si>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000 2 02 25098 04 0000 150</t>
  </si>
  <si>
    <t>000 0408 0000000000 000</t>
  </si>
  <si>
    <t>Транспорт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</si>
</sst>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</cellStyleXfs>
  <cellXfs count="43">
    <xf numFmtId="0" fontId="0" fillId="0" borderId="0" xfId="0"/>
    <xf numFmtId="0" fontId="3" fillId="0" borderId="0" xfId="0" applyFont="1" applyFill="1"/>
    <xf numFmtId="4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" fontId="4" fillId="0" borderId="1" xfId="1" applyNumberFormat="1" applyFont="1" applyFill="1" applyBorder="1" applyProtection="1">
      <alignment horizontal="center" vertical="top" shrinkToFit="1"/>
    </xf>
    <xf numFmtId="0" fontId="4" fillId="0" borderId="1" xfId="2" applyNumberFormat="1" applyFont="1" applyFill="1" applyBorder="1" applyProtection="1">
      <alignment horizontal="left" vertical="top" wrapText="1"/>
    </xf>
    <xf numFmtId="0" fontId="4" fillId="0" borderId="1" xfId="4" applyNumberFormat="1" applyFont="1" applyFill="1" applyBorder="1" applyAlignment="1" applyProtection="1">
      <alignment horizontal="left" wrapText="1"/>
    </xf>
    <xf numFmtId="1" fontId="3" fillId="0" borderId="1" xfId="1" applyNumberFormat="1" applyFont="1" applyFill="1" applyBorder="1" applyProtection="1">
      <alignment horizontal="center" vertical="top" shrinkToFit="1"/>
    </xf>
    <xf numFmtId="0" fontId="3" fillId="0" borderId="1" xfId="2" applyNumberFormat="1" applyFont="1" applyFill="1" applyBorder="1" applyProtection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9" fillId="0" borderId="1" xfId="0" applyNumberFormat="1" applyFont="1" applyFill="1" applyBorder="1"/>
    <xf numFmtId="0" fontId="10" fillId="0" borderId="0" xfId="0" applyFont="1" applyFill="1" applyAlignment="1">
      <alignment wrapText="1"/>
    </xf>
    <xf numFmtId="0" fontId="11" fillId="0" borderId="1" xfId="0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5">
    <cellStyle name="xl23" xfId="1"/>
    <cellStyle name="xl30" xfId="4"/>
    <cellStyle name="xl41" xfId="3"/>
    <cellStyle name="xl44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"/>
  <sheetViews>
    <sheetView tabSelected="1" zoomScale="80" zoomScaleNormal="80" workbookViewId="0">
      <pane xSplit="2" ySplit="4" topLeftCell="L59" activePane="bottomRight" state="frozen"/>
      <selection pane="topRight" activeCell="C1" sqref="C1"/>
      <selection pane="bottomLeft" activeCell="A3" sqref="A3"/>
      <selection pane="bottomRight" activeCell="N94" sqref="N94"/>
    </sheetView>
  </sheetViews>
  <sheetFormatPr defaultRowHeight="15.75"/>
  <cols>
    <col min="1" max="1" width="30.42578125" style="11" customWidth="1"/>
    <col min="2" max="2" width="52.140625" style="10" customWidth="1"/>
    <col min="3" max="3" width="18.85546875" style="1" customWidth="1"/>
    <col min="4" max="4" width="17.42578125" style="1" customWidth="1"/>
    <col min="5" max="5" width="22.7109375" style="1" bestFit="1" customWidth="1"/>
    <col min="6" max="6" width="17.42578125" style="1" customWidth="1"/>
    <col min="7" max="7" width="20.140625" style="1" bestFit="1" customWidth="1"/>
    <col min="8" max="8" width="16.85546875" style="1" bestFit="1" customWidth="1"/>
    <col min="9" max="9" width="20.140625" style="1" bestFit="1" customWidth="1"/>
    <col min="10" max="10" width="16.85546875" style="1" bestFit="1" customWidth="1"/>
    <col min="11" max="11" width="20.140625" style="1" bestFit="1" customWidth="1"/>
    <col min="12" max="12" width="16.85546875" style="1" bestFit="1" customWidth="1"/>
    <col min="13" max="13" width="20.140625" style="1" bestFit="1" customWidth="1"/>
    <col min="14" max="15" width="20.5703125" style="1" customWidth="1"/>
    <col min="16" max="16" width="21.140625" style="1" bestFit="1" customWidth="1"/>
    <col min="17" max="17" width="17.7109375" style="1" customWidth="1"/>
    <col min="18" max="18" width="22.28515625" style="1" bestFit="1" customWidth="1"/>
    <col min="19" max="19" width="16" style="1" bestFit="1" customWidth="1"/>
    <col min="20" max="20" width="20.140625" style="1" bestFit="1" customWidth="1"/>
    <col min="21" max="21" width="16.42578125" style="1" bestFit="1" customWidth="1"/>
    <col min="22" max="22" width="19.5703125" style="1" customWidth="1"/>
    <col min="23" max="23" width="20.140625" style="1" bestFit="1" customWidth="1"/>
    <col min="24" max="24" width="19.140625" style="1" customWidth="1"/>
    <col min="25" max="26" width="20.140625" style="1" bestFit="1" customWidth="1"/>
    <col min="27" max="27" width="21.140625" style="1" bestFit="1" customWidth="1"/>
    <col min="28" max="28" width="18.28515625" style="1" customWidth="1"/>
    <col min="29" max="29" width="22.28515625" style="1" bestFit="1" customWidth="1"/>
    <col min="30" max="30" width="16" style="1" bestFit="1" customWidth="1"/>
    <col min="31" max="31" width="20.140625" style="1" bestFit="1" customWidth="1"/>
    <col min="32" max="32" width="16.42578125" style="1" bestFit="1" customWidth="1"/>
    <col min="33" max="33" width="20.140625" style="1" bestFit="1" customWidth="1"/>
    <col min="34" max="34" width="16.85546875" style="1" bestFit="1" customWidth="1"/>
    <col min="35" max="35" width="20.140625" style="1" bestFit="1" customWidth="1"/>
    <col min="36" max="36" width="16.42578125" style="1" bestFit="1" customWidth="1"/>
    <col min="37" max="37" width="20.140625" style="1" bestFit="1" customWidth="1"/>
    <col min="38" max="16384" width="9.140625" style="1"/>
  </cols>
  <sheetData>
    <row r="1" spans="1:37" ht="18.75">
      <c r="A1" s="9" t="s">
        <v>224</v>
      </c>
    </row>
    <row r="2" spans="1:37">
      <c r="AG2" s="1" t="s">
        <v>187</v>
      </c>
      <c r="AK2" s="1" t="s">
        <v>187</v>
      </c>
    </row>
    <row r="3" spans="1:37">
      <c r="A3" s="39" t="s">
        <v>184</v>
      </c>
      <c r="B3" s="40" t="s">
        <v>0</v>
      </c>
      <c r="C3" s="42" t="s">
        <v>198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7"/>
      <c r="O3" s="8"/>
      <c r="P3" s="41" t="s">
        <v>211</v>
      </c>
      <c r="Q3" s="41"/>
      <c r="R3" s="41"/>
      <c r="S3" s="41"/>
      <c r="T3" s="41"/>
      <c r="U3" s="41"/>
      <c r="V3" s="41"/>
      <c r="W3" s="41"/>
      <c r="X3" s="41"/>
      <c r="Y3" s="41"/>
      <c r="Z3" s="41"/>
      <c r="AA3" s="42" t="s">
        <v>237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10" customFormat="1" ht="189">
      <c r="A4" s="39"/>
      <c r="B4" s="40"/>
      <c r="C4" s="6" t="s">
        <v>226</v>
      </c>
      <c r="D4" s="12" t="s">
        <v>227</v>
      </c>
      <c r="E4" s="12" t="s">
        <v>228</v>
      </c>
      <c r="F4" s="12" t="s">
        <v>229</v>
      </c>
      <c r="G4" s="12" t="s">
        <v>230</v>
      </c>
      <c r="H4" s="12" t="s">
        <v>231</v>
      </c>
      <c r="I4" s="12" t="s">
        <v>232</v>
      </c>
      <c r="J4" s="12" t="s">
        <v>233</v>
      </c>
      <c r="K4" s="12" t="s">
        <v>234</v>
      </c>
      <c r="L4" s="12" t="s">
        <v>235</v>
      </c>
      <c r="M4" s="12" t="s">
        <v>236</v>
      </c>
      <c r="N4" s="12" t="s">
        <v>222</v>
      </c>
      <c r="O4" s="12" t="s">
        <v>223</v>
      </c>
      <c r="P4" s="6" t="s">
        <v>226</v>
      </c>
      <c r="Q4" s="12" t="s">
        <v>227</v>
      </c>
      <c r="R4" s="12" t="s">
        <v>228</v>
      </c>
      <c r="S4" s="12" t="s">
        <v>229</v>
      </c>
      <c r="T4" s="12" t="s">
        <v>230</v>
      </c>
      <c r="U4" s="12" t="s">
        <v>231</v>
      </c>
      <c r="V4" s="12" t="s">
        <v>232</v>
      </c>
      <c r="W4" s="12" t="s">
        <v>233</v>
      </c>
      <c r="X4" s="12" t="s">
        <v>234</v>
      </c>
      <c r="Y4" s="12" t="s">
        <v>235</v>
      </c>
      <c r="Z4" s="12" t="s">
        <v>236</v>
      </c>
      <c r="AA4" s="6" t="s">
        <v>226</v>
      </c>
      <c r="AB4" s="12" t="s">
        <v>227</v>
      </c>
      <c r="AC4" s="12" t="s">
        <v>228</v>
      </c>
      <c r="AD4" s="12" t="s">
        <v>229</v>
      </c>
      <c r="AE4" s="12" t="s">
        <v>230</v>
      </c>
      <c r="AF4" s="12" t="s">
        <v>231</v>
      </c>
      <c r="AG4" s="12" t="s">
        <v>232</v>
      </c>
      <c r="AH4" s="12" t="s">
        <v>233</v>
      </c>
      <c r="AI4" s="12" t="s">
        <v>234</v>
      </c>
      <c r="AJ4" s="12" t="s">
        <v>235</v>
      </c>
      <c r="AK4" s="12" t="s">
        <v>236</v>
      </c>
    </row>
    <row r="5" spans="1:37" s="15" customFormat="1">
      <c r="A5" s="13" t="s">
        <v>185</v>
      </c>
      <c r="B5" s="14" t="s">
        <v>186</v>
      </c>
      <c r="C5" s="2">
        <f t="shared" ref="C5:AK5" si="0">C6+C34</f>
        <v>1672867103.78</v>
      </c>
      <c r="D5" s="2">
        <f t="shared" si="0"/>
        <v>304858383.02999997</v>
      </c>
      <c r="E5" s="2">
        <f t="shared" si="0"/>
        <v>1977725486.8099999</v>
      </c>
      <c r="F5" s="2">
        <f t="shared" si="0"/>
        <v>3250777.7200000007</v>
      </c>
      <c r="G5" s="2">
        <f t="shared" si="0"/>
        <v>1980976264.53</v>
      </c>
      <c r="H5" s="2">
        <f t="shared" si="0"/>
        <v>24677014.59</v>
      </c>
      <c r="I5" s="2">
        <f t="shared" si="0"/>
        <v>2005653279.1199999</v>
      </c>
      <c r="J5" s="2">
        <f t="shared" si="0"/>
        <v>-16018672.529999997</v>
      </c>
      <c r="K5" s="2">
        <f t="shared" si="0"/>
        <v>1989634606.5900002</v>
      </c>
      <c r="L5" s="2">
        <f t="shared" si="0"/>
        <v>141847494.34</v>
      </c>
      <c r="M5" s="2">
        <f t="shared" si="0"/>
        <v>2131482100.9299998</v>
      </c>
      <c r="N5" s="2">
        <f t="shared" si="0"/>
        <v>0</v>
      </c>
      <c r="O5" s="2">
        <f t="shared" si="0"/>
        <v>2131482100.9299998</v>
      </c>
      <c r="P5" s="2">
        <f t="shared" si="0"/>
        <v>1474383495.04</v>
      </c>
      <c r="Q5" s="2">
        <f t="shared" si="0"/>
        <v>-29469417.089999996</v>
      </c>
      <c r="R5" s="2">
        <f t="shared" si="0"/>
        <v>1444914077.9499998</v>
      </c>
      <c r="S5" s="2">
        <f t="shared" si="0"/>
        <v>3119590</v>
      </c>
      <c r="T5" s="2">
        <f t="shared" si="0"/>
        <v>1448033667.9499998</v>
      </c>
      <c r="U5" s="2">
        <f t="shared" si="0"/>
        <v>0</v>
      </c>
      <c r="V5" s="2">
        <f t="shared" si="0"/>
        <v>1448033667.95</v>
      </c>
      <c r="W5" s="2">
        <f t="shared" si="0"/>
        <v>0</v>
      </c>
      <c r="X5" s="2">
        <f t="shared" si="0"/>
        <v>1448033667.95</v>
      </c>
      <c r="Y5" s="2">
        <f t="shared" si="0"/>
        <v>0</v>
      </c>
      <c r="Z5" s="2">
        <f t="shared" si="0"/>
        <v>1448033667.9499998</v>
      </c>
      <c r="AA5" s="2">
        <f t="shared" si="0"/>
        <v>1483438050.2</v>
      </c>
      <c r="AB5" s="2">
        <f t="shared" si="0"/>
        <v>-45170807.600000001</v>
      </c>
      <c r="AC5" s="2">
        <f t="shared" si="0"/>
        <v>1438267242.5999999</v>
      </c>
      <c r="AD5" s="2">
        <f t="shared" si="0"/>
        <v>3213999</v>
      </c>
      <c r="AE5" s="2">
        <f t="shared" si="0"/>
        <v>1441481241.5999999</v>
      </c>
      <c r="AF5" s="2">
        <f t="shared" si="0"/>
        <v>0</v>
      </c>
      <c r="AG5" s="2">
        <f t="shared" si="0"/>
        <v>1483438050.2</v>
      </c>
      <c r="AH5" s="2">
        <f t="shared" si="0"/>
        <v>0</v>
      </c>
      <c r="AI5" s="2">
        <f t="shared" si="0"/>
        <v>1441481241.5999999</v>
      </c>
      <c r="AJ5" s="2">
        <f t="shared" si="0"/>
        <v>0</v>
      </c>
      <c r="AK5" s="2">
        <f t="shared" si="0"/>
        <v>1441481241.5999999</v>
      </c>
    </row>
    <row r="6" spans="1:37" s="33" customFormat="1">
      <c r="A6" s="35" t="s">
        <v>225</v>
      </c>
      <c r="B6" s="16" t="s">
        <v>116</v>
      </c>
      <c r="C6" s="2">
        <f>C7+C9+C11+C15+C18+C20+C24+C26+C28+C31+C32</f>
        <v>708000000</v>
      </c>
      <c r="D6" s="2">
        <v>0</v>
      </c>
      <c r="E6" s="2">
        <f>C6+D6</f>
        <v>708000000</v>
      </c>
      <c r="F6" s="2">
        <v>0</v>
      </c>
      <c r="G6" s="2">
        <f>E6+F6</f>
        <v>708000000</v>
      </c>
      <c r="H6" s="2">
        <v>0</v>
      </c>
      <c r="I6" s="2">
        <f>G6+H6</f>
        <v>708000000</v>
      </c>
      <c r="J6" s="2">
        <v>0</v>
      </c>
      <c r="K6" s="2">
        <f>E6+J6</f>
        <v>708000000</v>
      </c>
      <c r="L6" s="2">
        <v>0</v>
      </c>
      <c r="M6" s="2">
        <f>G6+L6</f>
        <v>708000000</v>
      </c>
      <c r="N6" s="2">
        <v>0</v>
      </c>
      <c r="O6" s="2">
        <f>M6+N6</f>
        <v>708000000</v>
      </c>
      <c r="P6" s="2">
        <f>P7+P9+P11+P15+P18+P20+P24+P26+P28+P31+P32</f>
        <v>722984000</v>
      </c>
      <c r="Q6" s="2">
        <v>0</v>
      </c>
      <c r="R6" s="2">
        <f>P6+Q6</f>
        <v>722984000</v>
      </c>
      <c r="S6" s="2">
        <v>0</v>
      </c>
      <c r="T6" s="2">
        <f>R6+S6</f>
        <v>722984000</v>
      </c>
      <c r="U6" s="2">
        <v>0</v>
      </c>
      <c r="V6" s="2">
        <f>T6+U6</f>
        <v>722984000</v>
      </c>
      <c r="W6" s="2">
        <f>S6</f>
        <v>0</v>
      </c>
      <c r="X6" s="2">
        <f>V6+W6</f>
        <v>722984000</v>
      </c>
      <c r="Y6" s="2">
        <f>U6</f>
        <v>0</v>
      </c>
      <c r="Z6" s="2">
        <f>T6+U6</f>
        <v>722984000</v>
      </c>
      <c r="AA6" s="2">
        <f>AA7+AA9+AA11+AA15+AA18+AA20+AA24+AA26+AA28+AA31+AA32</f>
        <v>701704000</v>
      </c>
      <c r="AB6" s="2">
        <v>0</v>
      </c>
      <c r="AC6" s="2">
        <f>AA6+AB6</f>
        <v>701704000</v>
      </c>
      <c r="AD6" s="2">
        <v>0</v>
      </c>
      <c r="AE6" s="2">
        <f>AC6+AD6</f>
        <v>701704000</v>
      </c>
      <c r="AF6" s="2">
        <v>0</v>
      </c>
      <c r="AG6" s="2">
        <f>AA6+AF6</f>
        <v>701704000</v>
      </c>
      <c r="AH6" s="2">
        <v>0</v>
      </c>
      <c r="AI6" s="2">
        <f>AG6</f>
        <v>701704000</v>
      </c>
      <c r="AJ6" s="2">
        <v>0</v>
      </c>
      <c r="AK6" s="2">
        <f>AE6+AJ6</f>
        <v>701704000</v>
      </c>
    </row>
    <row r="7" spans="1:37" s="33" customFormat="1">
      <c r="A7" s="35" t="s">
        <v>119</v>
      </c>
      <c r="B7" s="16" t="s">
        <v>118</v>
      </c>
      <c r="C7" s="2">
        <v>576308000</v>
      </c>
      <c r="D7" s="2">
        <v>0</v>
      </c>
      <c r="E7" s="2">
        <f t="shared" ref="E7:I33" si="1">C7+D7</f>
        <v>576308000</v>
      </c>
      <c r="F7" s="2">
        <v>0</v>
      </c>
      <c r="G7" s="2">
        <f t="shared" si="1"/>
        <v>576308000</v>
      </c>
      <c r="H7" s="2">
        <v>0</v>
      </c>
      <c r="I7" s="2">
        <f t="shared" si="1"/>
        <v>576308000</v>
      </c>
      <c r="J7" s="2">
        <v>0</v>
      </c>
      <c r="K7" s="2">
        <f t="shared" ref="K7:K14" si="2">E7+J7</f>
        <v>576308000</v>
      </c>
      <c r="L7" s="2">
        <v>357000</v>
      </c>
      <c r="M7" s="2">
        <f t="shared" ref="M7:M12" si="3">G7+L7</f>
        <v>576665000</v>
      </c>
      <c r="N7" s="2">
        <v>0</v>
      </c>
      <c r="O7" s="2">
        <f t="shared" ref="O7:O68" si="4">M7+N7</f>
        <v>576665000</v>
      </c>
      <c r="P7" s="2">
        <v>592995000</v>
      </c>
      <c r="Q7" s="2">
        <v>0</v>
      </c>
      <c r="R7" s="2">
        <f t="shared" ref="R7:R33" si="5">P7+Q7</f>
        <v>592995000</v>
      </c>
      <c r="S7" s="2">
        <v>0</v>
      </c>
      <c r="T7" s="2">
        <f t="shared" ref="T7:T33" si="6">R7+S7</f>
        <v>592995000</v>
      </c>
      <c r="U7" s="2">
        <v>0</v>
      </c>
      <c r="V7" s="2">
        <f t="shared" ref="V7:V33" si="7">T7+U7</f>
        <v>592995000</v>
      </c>
      <c r="W7" s="2">
        <f t="shared" ref="W7:W33" si="8">S7</f>
        <v>0</v>
      </c>
      <c r="X7" s="2">
        <f t="shared" ref="X7:X33" si="9">V7+W7</f>
        <v>592995000</v>
      </c>
      <c r="Y7" s="2">
        <f t="shared" ref="Y7:Y33" si="10">U7</f>
        <v>0</v>
      </c>
      <c r="Z7" s="2">
        <f t="shared" ref="Z7:Z33" si="11">T7+U7</f>
        <v>592995000</v>
      </c>
      <c r="AA7" s="2">
        <v>571105000</v>
      </c>
      <c r="AB7" s="2">
        <v>0</v>
      </c>
      <c r="AC7" s="2">
        <f t="shared" ref="AC7:AC33" si="12">AA7+AB7</f>
        <v>571105000</v>
      </c>
      <c r="AD7" s="2">
        <v>0</v>
      </c>
      <c r="AE7" s="2">
        <f t="shared" ref="AE7:AE33" si="13">AC7+AD7</f>
        <v>571105000</v>
      </c>
      <c r="AF7" s="2">
        <v>0</v>
      </c>
      <c r="AG7" s="2">
        <f t="shared" ref="AG7:AG11" si="14">AA7+AF7</f>
        <v>571105000</v>
      </c>
      <c r="AH7" s="2">
        <v>0</v>
      </c>
      <c r="AI7" s="2">
        <f t="shared" ref="AI7:AI33" si="15">AG7</f>
        <v>571105000</v>
      </c>
      <c r="AJ7" s="2">
        <v>0</v>
      </c>
      <c r="AK7" s="2">
        <f t="shared" ref="AK7:AK33" si="16">AE7+AJ7</f>
        <v>571105000</v>
      </c>
    </row>
    <row r="8" spans="1:37" s="33" customFormat="1">
      <c r="A8" s="17" t="s">
        <v>117</v>
      </c>
      <c r="B8" s="6" t="s">
        <v>120</v>
      </c>
      <c r="C8" s="3">
        <v>576308000</v>
      </c>
      <c r="D8" s="3">
        <v>0</v>
      </c>
      <c r="E8" s="3">
        <f t="shared" si="1"/>
        <v>576308000</v>
      </c>
      <c r="F8" s="3">
        <v>0</v>
      </c>
      <c r="G8" s="3">
        <f t="shared" si="1"/>
        <v>576308000</v>
      </c>
      <c r="H8" s="3">
        <v>0</v>
      </c>
      <c r="I8" s="3">
        <f t="shared" si="1"/>
        <v>576308000</v>
      </c>
      <c r="J8" s="3">
        <v>0</v>
      </c>
      <c r="K8" s="3">
        <f t="shared" si="2"/>
        <v>576308000</v>
      </c>
      <c r="L8" s="3">
        <v>357000</v>
      </c>
      <c r="M8" s="3">
        <f t="shared" si="3"/>
        <v>576665000</v>
      </c>
      <c r="N8" s="3">
        <v>0</v>
      </c>
      <c r="O8" s="3">
        <f t="shared" si="4"/>
        <v>576665000</v>
      </c>
      <c r="P8" s="3">
        <v>592995000</v>
      </c>
      <c r="Q8" s="3">
        <v>0</v>
      </c>
      <c r="R8" s="3">
        <f t="shared" si="5"/>
        <v>592995000</v>
      </c>
      <c r="S8" s="3">
        <v>0</v>
      </c>
      <c r="T8" s="3">
        <f t="shared" si="6"/>
        <v>592995000</v>
      </c>
      <c r="U8" s="3">
        <v>0</v>
      </c>
      <c r="V8" s="3">
        <f t="shared" si="7"/>
        <v>592995000</v>
      </c>
      <c r="W8" s="3">
        <f t="shared" si="8"/>
        <v>0</v>
      </c>
      <c r="X8" s="3">
        <f t="shared" si="9"/>
        <v>592995000</v>
      </c>
      <c r="Y8" s="3">
        <f t="shared" si="10"/>
        <v>0</v>
      </c>
      <c r="Z8" s="3">
        <f t="shared" si="11"/>
        <v>592995000</v>
      </c>
      <c r="AA8" s="3">
        <v>571105000</v>
      </c>
      <c r="AB8" s="3">
        <v>0</v>
      </c>
      <c r="AC8" s="3">
        <f t="shared" si="12"/>
        <v>571105000</v>
      </c>
      <c r="AD8" s="3">
        <v>0</v>
      </c>
      <c r="AE8" s="3">
        <f t="shared" si="13"/>
        <v>571105000</v>
      </c>
      <c r="AF8" s="3">
        <v>0</v>
      </c>
      <c r="AG8" s="3">
        <f t="shared" si="14"/>
        <v>571105000</v>
      </c>
      <c r="AH8" s="3">
        <v>0</v>
      </c>
      <c r="AI8" s="3">
        <f t="shared" si="15"/>
        <v>571105000</v>
      </c>
      <c r="AJ8" s="3">
        <v>0</v>
      </c>
      <c r="AK8" s="3">
        <f t="shared" si="16"/>
        <v>571105000</v>
      </c>
    </row>
    <row r="9" spans="1:37" s="33" customFormat="1" ht="36" customHeight="1">
      <c r="A9" s="35" t="s">
        <v>121</v>
      </c>
      <c r="B9" s="36" t="s">
        <v>122</v>
      </c>
      <c r="C9" s="2">
        <v>28000000</v>
      </c>
      <c r="D9" s="2">
        <v>0</v>
      </c>
      <c r="E9" s="2">
        <f t="shared" si="1"/>
        <v>28000000</v>
      </c>
      <c r="F9" s="2">
        <v>0</v>
      </c>
      <c r="G9" s="2">
        <f t="shared" si="1"/>
        <v>28000000</v>
      </c>
      <c r="H9" s="2">
        <v>0</v>
      </c>
      <c r="I9" s="2">
        <f t="shared" si="1"/>
        <v>28000000</v>
      </c>
      <c r="J9" s="2">
        <v>0</v>
      </c>
      <c r="K9" s="2">
        <f t="shared" si="2"/>
        <v>28000000</v>
      </c>
      <c r="L9" s="2">
        <v>6500000</v>
      </c>
      <c r="M9" s="2">
        <f t="shared" si="3"/>
        <v>34500000</v>
      </c>
      <c r="N9" s="2">
        <v>0</v>
      </c>
      <c r="O9" s="2">
        <f t="shared" si="4"/>
        <v>34500000</v>
      </c>
      <c r="P9" s="2">
        <v>28000000</v>
      </c>
      <c r="Q9" s="2">
        <v>0</v>
      </c>
      <c r="R9" s="2">
        <f t="shared" si="5"/>
        <v>28000000</v>
      </c>
      <c r="S9" s="2">
        <v>0</v>
      </c>
      <c r="T9" s="2">
        <f t="shared" si="6"/>
        <v>28000000</v>
      </c>
      <c r="U9" s="2">
        <v>0</v>
      </c>
      <c r="V9" s="2">
        <f t="shared" si="7"/>
        <v>28000000</v>
      </c>
      <c r="W9" s="2">
        <f t="shared" si="8"/>
        <v>0</v>
      </c>
      <c r="X9" s="2">
        <f t="shared" si="9"/>
        <v>28000000</v>
      </c>
      <c r="Y9" s="2">
        <f t="shared" si="10"/>
        <v>0</v>
      </c>
      <c r="Z9" s="2">
        <f t="shared" si="11"/>
        <v>28000000</v>
      </c>
      <c r="AA9" s="2">
        <v>28000000</v>
      </c>
      <c r="AB9" s="2">
        <v>0</v>
      </c>
      <c r="AC9" s="2">
        <f t="shared" si="12"/>
        <v>28000000</v>
      </c>
      <c r="AD9" s="2">
        <v>0</v>
      </c>
      <c r="AE9" s="2">
        <f t="shared" si="13"/>
        <v>28000000</v>
      </c>
      <c r="AF9" s="2">
        <v>0</v>
      </c>
      <c r="AG9" s="2">
        <f t="shared" si="14"/>
        <v>28000000</v>
      </c>
      <c r="AH9" s="2">
        <v>0</v>
      </c>
      <c r="AI9" s="2">
        <f t="shared" si="15"/>
        <v>28000000</v>
      </c>
      <c r="AJ9" s="2">
        <v>0</v>
      </c>
      <c r="AK9" s="2">
        <f t="shared" si="16"/>
        <v>28000000</v>
      </c>
    </row>
    <row r="10" spans="1:37" s="33" customFormat="1" ht="47.25">
      <c r="A10" s="17" t="s">
        <v>123</v>
      </c>
      <c r="B10" s="18" t="s">
        <v>124</v>
      </c>
      <c r="C10" s="3">
        <v>28000000</v>
      </c>
      <c r="D10" s="3">
        <v>0</v>
      </c>
      <c r="E10" s="3">
        <f t="shared" si="1"/>
        <v>28000000</v>
      </c>
      <c r="F10" s="3">
        <v>0</v>
      </c>
      <c r="G10" s="3">
        <f t="shared" si="1"/>
        <v>28000000</v>
      </c>
      <c r="H10" s="3">
        <v>0</v>
      </c>
      <c r="I10" s="3">
        <f t="shared" si="1"/>
        <v>28000000</v>
      </c>
      <c r="J10" s="3">
        <v>0</v>
      </c>
      <c r="K10" s="3">
        <f t="shared" si="2"/>
        <v>28000000</v>
      </c>
      <c r="L10" s="3">
        <v>6500000</v>
      </c>
      <c r="M10" s="3">
        <f t="shared" si="3"/>
        <v>34500000</v>
      </c>
      <c r="N10" s="3">
        <v>0</v>
      </c>
      <c r="O10" s="3">
        <f t="shared" si="4"/>
        <v>34500000</v>
      </c>
      <c r="P10" s="3">
        <v>28000000</v>
      </c>
      <c r="Q10" s="3">
        <v>0</v>
      </c>
      <c r="R10" s="3">
        <f t="shared" si="5"/>
        <v>28000000</v>
      </c>
      <c r="S10" s="3">
        <v>0</v>
      </c>
      <c r="T10" s="3">
        <f t="shared" si="6"/>
        <v>28000000</v>
      </c>
      <c r="U10" s="3">
        <v>0</v>
      </c>
      <c r="V10" s="3">
        <f t="shared" si="7"/>
        <v>28000000</v>
      </c>
      <c r="W10" s="3">
        <f t="shared" si="8"/>
        <v>0</v>
      </c>
      <c r="X10" s="3">
        <f t="shared" si="9"/>
        <v>28000000</v>
      </c>
      <c r="Y10" s="3">
        <f t="shared" si="10"/>
        <v>0</v>
      </c>
      <c r="Z10" s="3">
        <f t="shared" si="11"/>
        <v>28000000</v>
      </c>
      <c r="AA10" s="3">
        <v>28000000</v>
      </c>
      <c r="AB10" s="3">
        <v>0</v>
      </c>
      <c r="AC10" s="3">
        <f t="shared" si="12"/>
        <v>28000000</v>
      </c>
      <c r="AD10" s="3">
        <v>0</v>
      </c>
      <c r="AE10" s="3">
        <f t="shared" si="13"/>
        <v>28000000</v>
      </c>
      <c r="AF10" s="3">
        <v>0</v>
      </c>
      <c r="AG10" s="3">
        <f t="shared" si="14"/>
        <v>28000000</v>
      </c>
      <c r="AH10" s="3">
        <v>0</v>
      </c>
      <c r="AI10" s="3">
        <f t="shared" si="15"/>
        <v>28000000</v>
      </c>
      <c r="AJ10" s="3">
        <v>0</v>
      </c>
      <c r="AK10" s="3">
        <f t="shared" si="16"/>
        <v>28000000</v>
      </c>
    </row>
    <row r="11" spans="1:37" s="33" customFormat="1">
      <c r="A11" s="35" t="s">
        <v>125</v>
      </c>
      <c r="B11" s="36" t="s">
        <v>126</v>
      </c>
      <c r="C11" s="2">
        <f>C12+C13+C14</f>
        <v>17377000</v>
      </c>
      <c r="D11" s="2">
        <v>0</v>
      </c>
      <c r="E11" s="2">
        <f t="shared" si="1"/>
        <v>17377000</v>
      </c>
      <c r="F11" s="2">
        <v>0</v>
      </c>
      <c r="G11" s="2">
        <f t="shared" si="1"/>
        <v>17377000</v>
      </c>
      <c r="H11" s="2">
        <v>0</v>
      </c>
      <c r="I11" s="2">
        <f t="shared" si="1"/>
        <v>17377000</v>
      </c>
      <c r="J11" s="2">
        <v>0</v>
      </c>
      <c r="K11" s="2">
        <f>E11+J11</f>
        <v>17377000</v>
      </c>
      <c r="L11" s="2">
        <f>L12+L13+L14</f>
        <v>-5963000</v>
      </c>
      <c r="M11" s="2">
        <f t="shared" si="3"/>
        <v>11414000</v>
      </c>
      <c r="N11" s="2">
        <v>0</v>
      </c>
      <c r="O11" s="2">
        <f t="shared" si="4"/>
        <v>11414000</v>
      </c>
      <c r="P11" s="2">
        <f>P12+P13+P14</f>
        <v>17896000</v>
      </c>
      <c r="Q11" s="2">
        <v>0</v>
      </c>
      <c r="R11" s="2">
        <f t="shared" si="5"/>
        <v>17896000</v>
      </c>
      <c r="S11" s="2">
        <v>0</v>
      </c>
      <c r="T11" s="2">
        <f t="shared" si="6"/>
        <v>17896000</v>
      </c>
      <c r="U11" s="2">
        <v>0</v>
      </c>
      <c r="V11" s="2">
        <f t="shared" si="7"/>
        <v>17896000</v>
      </c>
      <c r="W11" s="2">
        <f t="shared" si="8"/>
        <v>0</v>
      </c>
      <c r="X11" s="2">
        <f t="shared" si="9"/>
        <v>17896000</v>
      </c>
      <c r="Y11" s="2">
        <f t="shared" si="10"/>
        <v>0</v>
      </c>
      <c r="Z11" s="2">
        <f t="shared" si="11"/>
        <v>17896000</v>
      </c>
      <c r="AA11" s="2">
        <f>AA12+AA13+AA14</f>
        <v>18506000</v>
      </c>
      <c r="AB11" s="2">
        <v>0</v>
      </c>
      <c r="AC11" s="2">
        <f t="shared" si="12"/>
        <v>18506000</v>
      </c>
      <c r="AD11" s="2">
        <v>0</v>
      </c>
      <c r="AE11" s="2">
        <f t="shared" si="13"/>
        <v>18506000</v>
      </c>
      <c r="AF11" s="2">
        <v>0</v>
      </c>
      <c r="AG11" s="2">
        <f t="shared" si="14"/>
        <v>18506000</v>
      </c>
      <c r="AH11" s="2">
        <v>0</v>
      </c>
      <c r="AI11" s="2">
        <f t="shared" si="15"/>
        <v>18506000</v>
      </c>
      <c r="AJ11" s="2">
        <v>0</v>
      </c>
      <c r="AK11" s="2">
        <f t="shared" si="16"/>
        <v>18506000</v>
      </c>
    </row>
    <row r="12" spans="1:37" s="33" customFormat="1" ht="31.5">
      <c r="A12" s="17" t="s">
        <v>209</v>
      </c>
      <c r="B12" s="18" t="s">
        <v>210</v>
      </c>
      <c r="C12" s="3">
        <v>2461000</v>
      </c>
      <c r="D12" s="3">
        <v>0</v>
      </c>
      <c r="E12" s="2">
        <f t="shared" si="1"/>
        <v>2461000</v>
      </c>
      <c r="F12" s="3">
        <v>0</v>
      </c>
      <c r="G12" s="2">
        <f t="shared" si="1"/>
        <v>2461000</v>
      </c>
      <c r="H12" s="3">
        <v>0</v>
      </c>
      <c r="I12" s="2">
        <f t="shared" si="1"/>
        <v>2461000</v>
      </c>
      <c r="J12" s="3">
        <v>0</v>
      </c>
      <c r="K12" s="2">
        <f t="shared" si="2"/>
        <v>2461000</v>
      </c>
      <c r="L12" s="3">
        <v>0</v>
      </c>
      <c r="M12" s="2">
        <f t="shared" si="3"/>
        <v>2461000</v>
      </c>
      <c r="N12" s="3">
        <v>0</v>
      </c>
      <c r="O12" s="3">
        <f t="shared" si="4"/>
        <v>2461000</v>
      </c>
      <c r="P12" s="3">
        <v>2500000</v>
      </c>
      <c r="Q12" s="3">
        <v>0</v>
      </c>
      <c r="R12" s="3">
        <v>1500000</v>
      </c>
      <c r="S12" s="3">
        <v>0</v>
      </c>
      <c r="T12" s="3">
        <v>1500000</v>
      </c>
      <c r="U12" s="3">
        <v>0</v>
      </c>
      <c r="V12" s="3">
        <f t="shared" si="7"/>
        <v>1500000</v>
      </c>
      <c r="W12" s="3">
        <f t="shared" si="8"/>
        <v>0</v>
      </c>
      <c r="X12" s="3">
        <f t="shared" si="9"/>
        <v>1500000</v>
      </c>
      <c r="Y12" s="3">
        <f t="shared" si="10"/>
        <v>0</v>
      </c>
      <c r="Z12" s="3">
        <v>1500000</v>
      </c>
      <c r="AA12" s="3">
        <v>2500000</v>
      </c>
      <c r="AB12" s="3">
        <v>0</v>
      </c>
      <c r="AC12" s="3">
        <v>1500000</v>
      </c>
      <c r="AD12" s="3">
        <v>0</v>
      </c>
      <c r="AE12" s="3">
        <v>1500000</v>
      </c>
      <c r="AF12" s="3">
        <v>0</v>
      </c>
      <c r="AG12" s="3">
        <v>1500000</v>
      </c>
      <c r="AH12" s="3">
        <v>0</v>
      </c>
      <c r="AI12" s="3">
        <f t="shared" si="15"/>
        <v>1500000</v>
      </c>
      <c r="AJ12" s="3">
        <v>0</v>
      </c>
      <c r="AK12" s="3">
        <v>1500000</v>
      </c>
    </row>
    <row r="13" spans="1:37" s="33" customFormat="1">
      <c r="A13" s="17" t="s">
        <v>127</v>
      </c>
      <c r="B13" s="18" t="s">
        <v>128</v>
      </c>
      <c r="C13" s="3">
        <v>1781000</v>
      </c>
      <c r="D13" s="3">
        <v>0</v>
      </c>
      <c r="E13" s="2">
        <f t="shared" si="1"/>
        <v>1781000</v>
      </c>
      <c r="F13" s="3">
        <v>0</v>
      </c>
      <c r="G13" s="2">
        <f t="shared" si="1"/>
        <v>1781000</v>
      </c>
      <c r="H13" s="3">
        <v>0</v>
      </c>
      <c r="I13" s="2">
        <f t="shared" si="1"/>
        <v>1781000</v>
      </c>
      <c r="J13" s="3">
        <v>0</v>
      </c>
      <c r="K13" s="2">
        <f t="shared" si="2"/>
        <v>1781000</v>
      </c>
      <c r="L13" s="3">
        <v>-1672000</v>
      </c>
      <c r="M13" s="3">
        <f t="shared" ref="M13:M33" si="17">G13+L13</f>
        <v>109000</v>
      </c>
      <c r="N13" s="3">
        <v>0</v>
      </c>
      <c r="O13" s="3">
        <f t="shared" si="4"/>
        <v>109000</v>
      </c>
      <c r="P13" s="3">
        <v>1839000</v>
      </c>
      <c r="Q13" s="3">
        <v>0</v>
      </c>
      <c r="R13" s="3">
        <f t="shared" si="5"/>
        <v>1839000</v>
      </c>
      <c r="S13" s="3">
        <v>0</v>
      </c>
      <c r="T13" s="3">
        <f t="shared" si="6"/>
        <v>1839000</v>
      </c>
      <c r="U13" s="3">
        <v>0</v>
      </c>
      <c r="V13" s="3">
        <f t="shared" si="7"/>
        <v>1839000</v>
      </c>
      <c r="W13" s="3">
        <f t="shared" si="8"/>
        <v>0</v>
      </c>
      <c r="X13" s="3">
        <f t="shared" si="9"/>
        <v>1839000</v>
      </c>
      <c r="Y13" s="3">
        <f t="shared" si="10"/>
        <v>0</v>
      </c>
      <c r="Z13" s="3">
        <f t="shared" si="11"/>
        <v>1839000</v>
      </c>
      <c r="AA13" s="3">
        <v>1901000</v>
      </c>
      <c r="AB13" s="3">
        <v>0</v>
      </c>
      <c r="AC13" s="3">
        <f t="shared" si="12"/>
        <v>1901000</v>
      </c>
      <c r="AD13" s="3">
        <v>0</v>
      </c>
      <c r="AE13" s="3">
        <f t="shared" si="13"/>
        <v>1901000</v>
      </c>
      <c r="AF13" s="3">
        <v>0</v>
      </c>
      <c r="AG13" s="3">
        <f t="shared" ref="AG13:AG34" si="18">AA13+AF13</f>
        <v>1901000</v>
      </c>
      <c r="AH13" s="3">
        <v>0</v>
      </c>
      <c r="AI13" s="3">
        <f t="shared" si="15"/>
        <v>1901000</v>
      </c>
      <c r="AJ13" s="3">
        <v>0</v>
      </c>
      <c r="AK13" s="3">
        <f t="shared" si="16"/>
        <v>1901000</v>
      </c>
    </row>
    <row r="14" spans="1:37" s="33" customFormat="1" ht="31.5">
      <c r="A14" s="17" t="s">
        <v>129</v>
      </c>
      <c r="B14" s="18" t="s">
        <v>130</v>
      </c>
      <c r="C14" s="3">
        <v>13135000</v>
      </c>
      <c r="D14" s="3">
        <v>0</v>
      </c>
      <c r="E14" s="2">
        <f t="shared" si="1"/>
        <v>13135000</v>
      </c>
      <c r="F14" s="3">
        <v>0</v>
      </c>
      <c r="G14" s="2">
        <f t="shared" si="1"/>
        <v>13135000</v>
      </c>
      <c r="H14" s="3">
        <v>0</v>
      </c>
      <c r="I14" s="2">
        <f t="shared" si="1"/>
        <v>13135000</v>
      </c>
      <c r="J14" s="3">
        <v>0</v>
      </c>
      <c r="K14" s="2">
        <f t="shared" si="2"/>
        <v>13135000</v>
      </c>
      <c r="L14" s="3">
        <v>-4291000</v>
      </c>
      <c r="M14" s="3">
        <f t="shared" si="17"/>
        <v>8844000</v>
      </c>
      <c r="N14" s="3">
        <v>0</v>
      </c>
      <c r="O14" s="3">
        <f t="shared" si="4"/>
        <v>8844000</v>
      </c>
      <c r="P14" s="3">
        <v>13557000</v>
      </c>
      <c r="Q14" s="3">
        <v>0</v>
      </c>
      <c r="R14" s="3">
        <f t="shared" si="5"/>
        <v>13557000</v>
      </c>
      <c r="S14" s="3">
        <v>0</v>
      </c>
      <c r="T14" s="3">
        <f t="shared" si="6"/>
        <v>13557000</v>
      </c>
      <c r="U14" s="3">
        <v>0</v>
      </c>
      <c r="V14" s="3">
        <f t="shared" si="7"/>
        <v>13557000</v>
      </c>
      <c r="W14" s="3">
        <f t="shared" si="8"/>
        <v>0</v>
      </c>
      <c r="X14" s="3">
        <f t="shared" si="9"/>
        <v>13557000</v>
      </c>
      <c r="Y14" s="3">
        <f t="shared" si="10"/>
        <v>0</v>
      </c>
      <c r="Z14" s="3">
        <f t="shared" si="11"/>
        <v>13557000</v>
      </c>
      <c r="AA14" s="3">
        <v>14105000</v>
      </c>
      <c r="AB14" s="3">
        <v>0</v>
      </c>
      <c r="AC14" s="3">
        <f t="shared" si="12"/>
        <v>14105000</v>
      </c>
      <c r="AD14" s="3">
        <v>0</v>
      </c>
      <c r="AE14" s="3">
        <f t="shared" si="13"/>
        <v>14105000</v>
      </c>
      <c r="AF14" s="3">
        <v>0</v>
      </c>
      <c r="AG14" s="3">
        <f t="shared" si="18"/>
        <v>14105000</v>
      </c>
      <c r="AH14" s="3">
        <v>0</v>
      </c>
      <c r="AI14" s="3">
        <f t="shared" si="15"/>
        <v>14105000</v>
      </c>
      <c r="AJ14" s="3">
        <v>0</v>
      </c>
      <c r="AK14" s="3">
        <f t="shared" si="16"/>
        <v>14105000</v>
      </c>
    </row>
    <row r="15" spans="1:37" s="33" customFormat="1">
      <c r="A15" s="35" t="s">
        <v>131</v>
      </c>
      <c r="B15" s="36" t="s">
        <v>132</v>
      </c>
      <c r="C15" s="2">
        <f>C16+C17</f>
        <v>30492000</v>
      </c>
      <c r="D15" s="2">
        <v>0</v>
      </c>
      <c r="E15" s="2">
        <f t="shared" si="1"/>
        <v>30492000</v>
      </c>
      <c r="F15" s="2">
        <v>0</v>
      </c>
      <c r="G15" s="2">
        <f t="shared" si="1"/>
        <v>30492000</v>
      </c>
      <c r="H15" s="2">
        <v>0</v>
      </c>
      <c r="I15" s="2">
        <f t="shared" si="1"/>
        <v>30492000</v>
      </c>
      <c r="J15" s="2">
        <v>0</v>
      </c>
      <c r="K15" s="2">
        <f t="shared" ref="K15:K33" si="19">E15+J15</f>
        <v>30492000</v>
      </c>
      <c r="L15" s="2">
        <f>L16+L17</f>
        <v>-1042000</v>
      </c>
      <c r="M15" s="2">
        <f t="shared" si="17"/>
        <v>29450000</v>
      </c>
      <c r="N15" s="2">
        <v>0</v>
      </c>
      <c r="O15" s="2">
        <f t="shared" si="4"/>
        <v>29450000</v>
      </c>
      <c r="P15" s="2">
        <f>P16+P17</f>
        <v>30592000</v>
      </c>
      <c r="Q15" s="2">
        <v>0</v>
      </c>
      <c r="R15" s="2">
        <f t="shared" si="5"/>
        <v>30592000</v>
      </c>
      <c r="S15" s="2">
        <v>0</v>
      </c>
      <c r="T15" s="2">
        <f t="shared" si="6"/>
        <v>30592000</v>
      </c>
      <c r="U15" s="2">
        <v>0</v>
      </c>
      <c r="V15" s="2">
        <f t="shared" si="7"/>
        <v>30592000</v>
      </c>
      <c r="W15" s="2">
        <f t="shared" si="8"/>
        <v>0</v>
      </c>
      <c r="X15" s="2">
        <f t="shared" si="9"/>
        <v>30592000</v>
      </c>
      <c r="Y15" s="2">
        <f t="shared" si="10"/>
        <v>0</v>
      </c>
      <c r="Z15" s="2">
        <f t="shared" si="11"/>
        <v>30592000</v>
      </c>
      <c r="AA15" s="2">
        <f>AA16+AA17</f>
        <v>30692000</v>
      </c>
      <c r="AB15" s="2">
        <v>0</v>
      </c>
      <c r="AC15" s="2">
        <f t="shared" si="12"/>
        <v>30692000</v>
      </c>
      <c r="AD15" s="2">
        <v>0</v>
      </c>
      <c r="AE15" s="2">
        <f t="shared" si="13"/>
        <v>30692000</v>
      </c>
      <c r="AF15" s="2">
        <v>0</v>
      </c>
      <c r="AG15" s="2">
        <f t="shared" si="18"/>
        <v>30692000</v>
      </c>
      <c r="AH15" s="2">
        <v>0</v>
      </c>
      <c r="AI15" s="2">
        <f t="shared" si="15"/>
        <v>30692000</v>
      </c>
      <c r="AJ15" s="2">
        <v>0</v>
      </c>
      <c r="AK15" s="2">
        <f t="shared" si="16"/>
        <v>30692000</v>
      </c>
    </row>
    <row r="16" spans="1:37" s="33" customFormat="1">
      <c r="A16" s="17" t="s">
        <v>133</v>
      </c>
      <c r="B16" s="18" t="s">
        <v>134</v>
      </c>
      <c r="C16" s="3">
        <v>14450000</v>
      </c>
      <c r="D16" s="3">
        <v>0</v>
      </c>
      <c r="E16" s="3">
        <f t="shared" si="1"/>
        <v>14450000</v>
      </c>
      <c r="F16" s="3">
        <v>0</v>
      </c>
      <c r="G16" s="3">
        <f t="shared" si="1"/>
        <v>14450000</v>
      </c>
      <c r="H16" s="3">
        <v>0</v>
      </c>
      <c r="I16" s="3">
        <f t="shared" si="1"/>
        <v>14450000</v>
      </c>
      <c r="J16" s="3">
        <v>0</v>
      </c>
      <c r="K16" s="3">
        <f t="shared" si="19"/>
        <v>14450000</v>
      </c>
      <c r="L16" s="3">
        <v>0</v>
      </c>
      <c r="M16" s="3">
        <f t="shared" si="17"/>
        <v>14450000</v>
      </c>
      <c r="N16" s="3">
        <v>0</v>
      </c>
      <c r="O16" s="3">
        <f t="shared" si="4"/>
        <v>14450000</v>
      </c>
      <c r="P16" s="3">
        <v>14500000</v>
      </c>
      <c r="Q16" s="3">
        <v>0</v>
      </c>
      <c r="R16" s="3">
        <f t="shared" si="5"/>
        <v>14500000</v>
      </c>
      <c r="S16" s="3">
        <v>0</v>
      </c>
      <c r="T16" s="3">
        <f t="shared" si="6"/>
        <v>14500000</v>
      </c>
      <c r="U16" s="3">
        <v>0</v>
      </c>
      <c r="V16" s="3">
        <f t="shared" si="7"/>
        <v>14500000</v>
      </c>
      <c r="W16" s="3">
        <f t="shared" si="8"/>
        <v>0</v>
      </c>
      <c r="X16" s="3">
        <f t="shared" si="9"/>
        <v>14500000</v>
      </c>
      <c r="Y16" s="3">
        <f t="shared" si="10"/>
        <v>0</v>
      </c>
      <c r="Z16" s="3">
        <f t="shared" si="11"/>
        <v>14500000</v>
      </c>
      <c r="AA16" s="3">
        <v>14550000</v>
      </c>
      <c r="AB16" s="3">
        <v>0</v>
      </c>
      <c r="AC16" s="3">
        <f t="shared" si="12"/>
        <v>14550000</v>
      </c>
      <c r="AD16" s="3">
        <v>0</v>
      </c>
      <c r="AE16" s="3">
        <f t="shared" si="13"/>
        <v>14550000</v>
      </c>
      <c r="AF16" s="3">
        <v>0</v>
      </c>
      <c r="AG16" s="3">
        <f t="shared" si="18"/>
        <v>14550000</v>
      </c>
      <c r="AH16" s="3">
        <v>0</v>
      </c>
      <c r="AI16" s="3">
        <f t="shared" si="15"/>
        <v>14550000</v>
      </c>
      <c r="AJ16" s="3">
        <v>0</v>
      </c>
      <c r="AK16" s="3">
        <f t="shared" si="16"/>
        <v>14550000</v>
      </c>
    </row>
    <row r="17" spans="1:37" s="33" customFormat="1">
      <c r="A17" s="17" t="s">
        <v>135</v>
      </c>
      <c r="B17" s="18" t="s">
        <v>136</v>
      </c>
      <c r="C17" s="3">
        <v>16042000</v>
      </c>
      <c r="D17" s="3">
        <v>0</v>
      </c>
      <c r="E17" s="3">
        <f t="shared" si="1"/>
        <v>16042000</v>
      </c>
      <c r="F17" s="3">
        <v>0</v>
      </c>
      <c r="G17" s="3">
        <f t="shared" si="1"/>
        <v>16042000</v>
      </c>
      <c r="H17" s="3">
        <v>0</v>
      </c>
      <c r="I17" s="3">
        <f t="shared" si="1"/>
        <v>16042000</v>
      </c>
      <c r="J17" s="3"/>
      <c r="K17" s="3">
        <f t="shared" si="19"/>
        <v>16042000</v>
      </c>
      <c r="L17" s="3">
        <v>-1042000</v>
      </c>
      <c r="M17" s="3">
        <f t="shared" si="17"/>
        <v>15000000</v>
      </c>
      <c r="N17" s="3">
        <v>0</v>
      </c>
      <c r="O17" s="3">
        <f t="shared" si="4"/>
        <v>15000000</v>
      </c>
      <c r="P17" s="3">
        <v>16092000</v>
      </c>
      <c r="Q17" s="3">
        <v>0</v>
      </c>
      <c r="R17" s="3">
        <f t="shared" si="5"/>
        <v>16092000</v>
      </c>
      <c r="S17" s="3">
        <v>0</v>
      </c>
      <c r="T17" s="3">
        <f t="shared" si="6"/>
        <v>16092000</v>
      </c>
      <c r="U17" s="3">
        <v>0</v>
      </c>
      <c r="V17" s="3">
        <f t="shared" si="7"/>
        <v>16092000</v>
      </c>
      <c r="W17" s="3">
        <f t="shared" si="8"/>
        <v>0</v>
      </c>
      <c r="X17" s="3">
        <f t="shared" si="9"/>
        <v>16092000</v>
      </c>
      <c r="Y17" s="3">
        <f t="shared" si="10"/>
        <v>0</v>
      </c>
      <c r="Z17" s="3">
        <f t="shared" si="11"/>
        <v>16092000</v>
      </c>
      <c r="AA17" s="3">
        <v>16142000</v>
      </c>
      <c r="AB17" s="3">
        <v>0</v>
      </c>
      <c r="AC17" s="3">
        <f t="shared" si="12"/>
        <v>16142000</v>
      </c>
      <c r="AD17" s="3">
        <v>0</v>
      </c>
      <c r="AE17" s="3">
        <f t="shared" si="13"/>
        <v>16142000</v>
      </c>
      <c r="AF17" s="3">
        <v>0</v>
      </c>
      <c r="AG17" s="3">
        <f t="shared" si="18"/>
        <v>16142000</v>
      </c>
      <c r="AH17" s="3">
        <v>0</v>
      </c>
      <c r="AI17" s="3">
        <f t="shared" si="15"/>
        <v>16142000</v>
      </c>
      <c r="AJ17" s="3">
        <v>0</v>
      </c>
      <c r="AK17" s="3">
        <f t="shared" si="16"/>
        <v>16142000</v>
      </c>
    </row>
    <row r="18" spans="1:37" s="33" customFormat="1">
      <c r="A18" s="35" t="s">
        <v>137</v>
      </c>
      <c r="B18" s="36" t="s">
        <v>138</v>
      </c>
      <c r="C18" s="2">
        <v>9000000</v>
      </c>
      <c r="D18" s="2">
        <v>0</v>
      </c>
      <c r="E18" s="2">
        <f t="shared" si="1"/>
        <v>9000000</v>
      </c>
      <c r="F18" s="2">
        <v>0</v>
      </c>
      <c r="G18" s="2">
        <f t="shared" si="1"/>
        <v>9000000</v>
      </c>
      <c r="H18" s="2">
        <v>0</v>
      </c>
      <c r="I18" s="2">
        <f t="shared" si="1"/>
        <v>9000000</v>
      </c>
      <c r="J18" s="2">
        <v>0</v>
      </c>
      <c r="K18" s="2">
        <f t="shared" si="19"/>
        <v>9000000</v>
      </c>
      <c r="L18" s="2">
        <v>-330000</v>
      </c>
      <c r="M18" s="2">
        <f t="shared" si="17"/>
        <v>8670000</v>
      </c>
      <c r="N18" s="2">
        <v>0</v>
      </c>
      <c r="O18" s="2">
        <f t="shared" si="4"/>
        <v>8670000</v>
      </c>
      <c r="P18" s="2">
        <v>9000000</v>
      </c>
      <c r="Q18" s="2">
        <v>0</v>
      </c>
      <c r="R18" s="2">
        <f t="shared" si="5"/>
        <v>9000000</v>
      </c>
      <c r="S18" s="2">
        <v>0</v>
      </c>
      <c r="T18" s="2">
        <f t="shared" si="6"/>
        <v>9000000</v>
      </c>
      <c r="U18" s="2">
        <v>0</v>
      </c>
      <c r="V18" s="2">
        <f t="shared" si="7"/>
        <v>9000000</v>
      </c>
      <c r="W18" s="2">
        <f t="shared" si="8"/>
        <v>0</v>
      </c>
      <c r="X18" s="2">
        <f t="shared" si="9"/>
        <v>9000000</v>
      </c>
      <c r="Y18" s="2">
        <f t="shared" si="10"/>
        <v>0</v>
      </c>
      <c r="Z18" s="2">
        <f t="shared" si="11"/>
        <v>9000000</v>
      </c>
      <c r="AA18" s="2">
        <v>9000000</v>
      </c>
      <c r="AB18" s="2">
        <v>0</v>
      </c>
      <c r="AC18" s="2">
        <f t="shared" si="12"/>
        <v>9000000</v>
      </c>
      <c r="AD18" s="2">
        <v>0</v>
      </c>
      <c r="AE18" s="2">
        <f t="shared" si="13"/>
        <v>9000000</v>
      </c>
      <c r="AF18" s="2">
        <v>0</v>
      </c>
      <c r="AG18" s="2">
        <f t="shared" si="18"/>
        <v>9000000</v>
      </c>
      <c r="AH18" s="2">
        <v>0</v>
      </c>
      <c r="AI18" s="2">
        <f t="shared" si="15"/>
        <v>9000000</v>
      </c>
      <c r="AJ18" s="2">
        <v>0</v>
      </c>
      <c r="AK18" s="2">
        <f t="shared" si="16"/>
        <v>9000000</v>
      </c>
    </row>
    <row r="19" spans="1:37" s="33" customFormat="1" ht="47.25">
      <c r="A19" s="17" t="s">
        <v>142</v>
      </c>
      <c r="B19" s="18" t="s">
        <v>139</v>
      </c>
      <c r="C19" s="3">
        <v>9000000</v>
      </c>
      <c r="D19" s="3">
        <v>0</v>
      </c>
      <c r="E19" s="3">
        <f t="shared" si="1"/>
        <v>9000000</v>
      </c>
      <c r="F19" s="3">
        <v>0</v>
      </c>
      <c r="G19" s="3">
        <f t="shared" si="1"/>
        <v>9000000</v>
      </c>
      <c r="H19" s="3">
        <v>0</v>
      </c>
      <c r="I19" s="3">
        <f t="shared" si="1"/>
        <v>9000000</v>
      </c>
      <c r="J19" s="3">
        <v>0</v>
      </c>
      <c r="K19" s="3">
        <f t="shared" si="19"/>
        <v>9000000</v>
      </c>
      <c r="L19" s="3">
        <v>-330000</v>
      </c>
      <c r="M19" s="3">
        <f t="shared" si="17"/>
        <v>8670000</v>
      </c>
      <c r="N19" s="3">
        <v>0</v>
      </c>
      <c r="O19" s="3">
        <f t="shared" si="4"/>
        <v>8670000</v>
      </c>
      <c r="P19" s="3">
        <v>9000000</v>
      </c>
      <c r="Q19" s="3">
        <v>0</v>
      </c>
      <c r="R19" s="3">
        <f t="shared" si="5"/>
        <v>9000000</v>
      </c>
      <c r="S19" s="3">
        <v>0</v>
      </c>
      <c r="T19" s="3">
        <f t="shared" si="6"/>
        <v>9000000</v>
      </c>
      <c r="U19" s="3">
        <v>0</v>
      </c>
      <c r="V19" s="3">
        <f t="shared" si="7"/>
        <v>9000000</v>
      </c>
      <c r="W19" s="3">
        <f t="shared" si="8"/>
        <v>0</v>
      </c>
      <c r="X19" s="3">
        <f t="shared" si="9"/>
        <v>9000000</v>
      </c>
      <c r="Y19" s="3">
        <f t="shared" si="10"/>
        <v>0</v>
      </c>
      <c r="Z19" s="3">
        <f t="shared" si="11"/>
        <v>9000000</v>
      </c>
      <c r="AA19" s="3">
        <v>9000000</v>
      </c>
      <c r="AB19" s="3">
        <v>0</v>
      </c>
      <c r="AC19" s="3">
        <f t="shared" si="12"/>
        <v>9000000</v>
      </c>
      <c r="AD19" s="3">
        <v>0</v>
      </c>
      <c r="AE19" s="3">
        <f t="shared" si="13"/>
        <v>9000000</v>
      </c>
      <c r="AF19" s="3">
        <v>0</v>
      </c>
      <c r="AG19" s="3">
        <f t="shared" si="18"/>
        <v>9000000</v>
      </c>
      <c r="AH19" s="3">
        <v>0</v>
      </c>
      <c r="AI19" s="3">
        <f t="shared" si="15"/>
        <v>9000000</v>
      </c>
      <c r="AJ19" s="3">
        <v>0</v>
      </c>
      <c r="AK19" s="3">
        <f t="shared" si="16"/>
        <v>9000000</v>
      </c>
    </row>
    <row r="20" spans="1:37" s="33" customFormat="1" ht="47.25">
      <c r="A20" s="35" t="s">
        <v>140</v>
      </c>
      <c r="B20" s="36" t="s">
        <v>141</v>
      </c>
      <c r="C20" s="2">
        <f>C21+C22+C23</f>
        <v>38801000</v>
      </c>
      <c r="D20" s="2">
        <v>0</v>
      </c>
      <c r="E20" s="2">
        <f t="shared" si="1"/>
        <v>38801000</v>
      </c>
      <c r="F20" s="2">
        <v>0</v>
      </c>
      <c r="G20" s="2">
        <f t="shared" si="1"/>
        <v>38801000</v>
      </c>
      <c r="H20" s="2">
        <v>0</v>
      </c>
      <c r="I20" s="2">
        <f t="shared" si="1"/>
        <v>38801000</v>
      </c>
      <c r="J20" s="2">
        <v>0</v>
      </c>
      <c r="K20" s="2">
        <f t="shared" ref="K20" si="20">I20+J20</f>
        <v>38801000</v>
      </c>
      <c r="L20" s="2">
        <f>L21+L22+L23</f>
        <v>-4350000</v>
      </c>
      <c r="M20" s="2">
        <f t="shared" ref="M20" si="21">K20+L20</f>
        <v>34451000</v>
      </c>
      <c r="N20" s="2">
        <v>0</v>
      </c>
      <c r="O20" s="2">
        <f t="shared" si="4"/>
        <v>34451000</v>
      </c>
      <c r="P20" s="2">
        <f>P21+P22+P23</f>
        <v>37501000</v>
      </c>
      <c r="Q20" s="2">
        <v>0</v>
      </c>
      <c r="R20" s="2">
        <f t="shared" si="5"/>
        <v>37501000</v>
      </c>
      <c r="S20" s="2">
        <v>0</v>
      </c>
      <c r="T20" s="2">
        <f t="shared" si="6"/>
        <v>37501000</v>
      </c>
      <c r="U20" s="2">
        <v>0</v>
      </c>
      <c r="V20" s="2">
        <f t="shared" si="7"/>
        <v>37501000</v>
      </c>
      <c r="W20" s="2">
        <f t="shared" si="8"/>
        <v>0</v>
      </c>
      <c r="X20" s="2">
        <f t="shared" si="9"/>
        <v>37501000</v>
      </c>
      <c r="Y20" s="2">
        <f t="shared" si="10"/>
        <v>0</v>
      </c>
      <c r="Z20" s="2">
        <f t="shared" si="11"/>
        <v>37501000</v>
      </c>
      <c r="AA20" s="2">
        <f>AA21+AA22+AA23</f>
        <v>37501000</v>
      </c>
      <c r="AB20" s="2">
        <v>0</v>
      </c>
      <c r="AC20" s="2">
        <f t="shared" si="12"/>
        <v>37501000</v>
      </c>
      <c r="AD20" s="2">
        <v>0</v>
      </c>
      <c r="AE20" s="2">
        <f t="shared" si="13"/>
        <v>37501000</v>
      </c>
      <c r="AF20" s="2">
        <v>0</v>
      </c>
      <c r="AG20" s="2">
        <f t="shared" si="18"/>
        <v>37501000</v>
      </c>
      <c r="AH20" s="2">
        <v>0</v>
      </c>
      <c r="AI20" s="2">
        <f t="shared" si="15"/>
        <v>37501000</v>
      </c>
      <c r="AJ20" s="2">
        <v>0</v>
      </c>
      <c r="AK20" s="2">
        <f t="shared" si="16"/>
        <v>37501000</v>
      </c>
    </row>
    <row r="21" spans="1:37" s="33" customFormat="1" ht="110.25">
      <c r="A21" s="17" t="s">
        <v>143</v>
      </c>
      <c r="B21" s="18" t="s">
        <v>144</v>
      </c>
      <c r="C21" s="3">
        <v>28000000</v>
      </c>
      <c r="D21" s="3">
        <v>0</v>
      </c>
      <c r="E21" s="3">
        <f t="shared" si="1"/>
        <v>28000000</v>
      </c>
      <c r="F21" s="3">
        <v>0</v>
      </c>
      <c r="G21" s="3">
        <f t="shared" si="1"/>
        <v>28000000</v>
      </c>
      <c r="H21" s="3">
        <v>0</v>
      </c>
      <c r="I21" s="3">
        <f t="shared" si="1"/>
        <v>28000000</v>
      </c>
      <c r="J21" s="3">
        <v>0</v>
      </c>
      <c r="K21" s="3">
        <f t="shared" si="19"/>
        <v>28000000</v>
      </c>
      <c r="L21" s="3">
        <v>-5000000</v>
      </c>
      <c r="M21" s="3">
        <f t="shared" si="17"/>
        <v>23000000</v>
      </c>
      <c r="N21" s="3">
        <v>0</v>
      </c>
      <c r="O21" s="3">
        <f t="shared" si="4"/>
        <v>23000000</v>
      </c>
      <c r="P21" s="3">
        <v>27000000</v>
      </c>
      <c r="Q21" s="3">
        <v>0</v>
      </c>
      <c r="R21" s="3">
        <f t="shared" si="5"/>
        <v>27000000</v>
      </c>
      <c r="S21" s="3">
        <v>0</v>
      </c>
      <c r="T21" s="3">
        <f t="shared" si="6"/>
        <v>27000000</v>
      </c>
      <c r="U21" s="3">
        <v>0</v>
      </c>
      <c r="V21" s="3">
        <f t="shared" si="7"/>
        <v>27000000</v>
      </c>
      <c r="W21" s="3">
        <f t="shared" si="8"/>
        <v>0</v>
      </c>
      <c r="X21" s="3">
        <f t="shared" si="9"/>
        <v>27000000</v>
      </c>
      <c r="Y21" s="3">
        <f t="shared" si="10"/>
        <v>0</v>
      </c>
      <c r="Z21" s="3">
        <f t="shared" si="11"/>
        <v>27000000</v>
      </c>
      <c r="AA21" s="3">
        <v>27000000</v>
      </c>
      <c r="AB21" s="3">
        <v>0</v>
      </c>
      <c r="AC21" s="3">
        <f t="shared" si="12"/>
        <v>27000000</v>
      </c>
      <c r="AD21" s="3">
        <v>0</v>
      </c>
      <c r="AE21" s="3">
        <f t="shared" si="13"/>
        <v>27000000</v>
      </c>
      <c r="AF21" s="3">
        <v>0</v>
      </c>
      <c r="AG21" s="3">
        <f t="shared" si="18"/>
        <v>27000000</v>
      </c>
      <c r="AH21" s="3">
        <v>0</v>
      </c>
      <c r="AI21" s="3">
        <f t="shared" si="15"/>
        <v>27000000</v>
      </c>
      <c r="AJ21" s="3">
        <v>0</v>
      </c>
      <c r="AK21" s="3">
        <f t="shared" si="16"/>
        <v>27000000</v>
      </c>
    </row>
    <row r="22" spans="1:37" s="33" customFormat="1" ht="94.5">
      <c r="A22" s="17" t="s">
        <v>145</v>
      </c>
      <c r="B22" s="18" t="s">
        <v>146</v>
      </c>
      <c r="C22" s="3">
        <v>8350000</v>
      </c>
      <c r="D22" s="3">
        <v>0</v>
      </c>
      <c r="E22" s="3">
        <f t="shared" si="1"/>
        <v>8350000</v>
      </c>
      <c r="F22" s="3">
        <v>0</v>
      </c>
      <c r="G22" s="3">
        <f t="shared" si="1"/>
        <v>8350000</v>
      </c>
      <c r="H22" s="3">
        <v>0</v>
      </c>
      <c r="I22" s="3">
        <f t="shared" si="1"/>
        <v>8350000</v>
      </c>
      <c r="J22" s="3">
        <v>0</v>
      </c>
      <c r="K22" s="3">
        <f t="shared" si="19"/>
        <v>8350000</v>
      </c>
      <c r="L22" s="3">
        <v>0</v>
      </c>
      <c r="M22" s="3">
        <f t="shared" si="17"/>
        <v>8350000</v>
      </c>
      <c r="N22" s="3">
        <v>0</v>
      </c>
      <c r="O22" s="3">
        <f t="shared" si="4"/>
        <v>8350000</v>
      </c>
      <c r="P22" s="3">
        <v>8350000</v>
      </c>
      <c r="Q22" s="3">
        <v>0</v>
      </c>
      <c r="R22" s="3">
        <f t="shared" si="5"/>
        <v>8350000</v>
      </c>
      <c r="S22" s="3">
        <v>0</v>
      </c>
      <c r="T22" s="3">
        <f t="shared" si="6"/>
        <v>8350000</v>
      </c>
      <c r="U22" s="3">
        <v>0</v>
      </c>
      <c r="V22" s="3">
        <f t="shared" si="7"/>
        <v>8350000</v>
      </c>
      <c r="W22" s="3">
        <f t="shared" si="8"/>
        <v>0</v>
      </c>
      <c r="X22" s="3">
        <f t="shared" si="9"/>
        <v>8350000</v>
      </c>
      <c r="Y22" s="3">
        <f t="shared" si="10"/>
        <v>0</v>
      </c>
      <c r="Z22" s="3">
        <f t="shared" si="11"/>
        <v>8350000</v>
      </c>
      <c r="AA22" s="3">
        <v>8350000</v>
      </c>
      <c r="AB22" s="3">
        <v>0</v>
      </c>
      <c r="AC22" s="3">
        <f t="shared" si="12"/>
        <v>8350000</v>
      </c>
      <c r="AD22" s="3">
        <v>0</v>
      </c>
      <c r="AE22" s="3">
        <f t="shared" si="13"/>
        <v>8350000</v>
      </c>
      <c r="AF22" s="3">
        <v>0</v>
      </c>
      <c r="AG22" s="3">
        <f t="shared" si="18"/>
        <v>8350000</v>
      </c>
      <c r="AH22" s="3">
        <v>0</v>
      </c>
      <c r="AI22" s="3">
        <f t="shared" si="15"/>
        <v>8350000</v>
      </c>
      <c r="AJ22" s="3">
        <v>0</v>
      </c>
      <c r="AK22" s="3">
        <f t="shared" si="16"/>
        <v>8350000</v>
      </c>
    </row>
    <row r="23" spans="1:37" s="33" customFormat="1" ht="94.5">
      <c r="A23" s="17" t="s">
        <v>147</v>
      </c>
      <c r="B23" s="18" t="s">
        <v>148</v>
      </c>
      <c r="C23" s="3">
        <v>2451000</v>
      </c>
      <c r="D23" s="3">
        <v>0</v>
      </c>
      <c r="E23" s="3">
        <f t="shared" si="1"/>
        <v>2451000</v>
      </c>
      <c r="F23" s="3">
        <v>0</v>
      </c>
      <c r="G23" s="3">
        <f t="shared" si="1"/>
        <v>2451000</v>
      </c>
      <c r="H23" s="3">
        <v>0</v>
      </c>
      <c r="I23" s="3">
        <f t="shared" si="1"/>
        <v>2451000</v>
      </c>
      <c r="J23" s="3">
        <v>0</v>
      </c>
      <c r="K23" s="3">
        <f t="shared" si="19"/>
        <v>2451000</v>
      </c>
      <c r="L23" s="3">
        <v>650000</v>
      </c>
      <c r="M23" s="3">
        <f t="shared" si="17"/>
        <v>3101000</v>
      </c>
      <c r="N23" s="3">
        <v>0</v>
      </c>
      <c r="O23" s="3">
        <f t="shared" si="4"/>
        <v>3101000</v>
      </c>
      <c r="P23" s="3">
        <v>2151000</v>
      </c>
      <c r="Q23" s="3">
        <v>0</v>
      </c>
      <c r="R23" s="3">
        <f t="shared" si="5"/>
        <v>2151000</v>
      </c>
      <c r="S23" s="3">
        <v>0</v>
      </c>
      <c r="T23" s="3">
        <f t="shared" si="6"/>
        <v>2151000</v>
      </c>
      <c r="U23" s="3">
        <v>0</v>
      </c>
      <c r="V23" s="3">
        <f t="shared" si="7"/>
        <v>2151000</v>
      </c>
      <c r="W23" s="3">
        <f t="shared" si="8"/>
        <v>0</v>
      </c>
      <c r="X23" s="3">
        <f t="shared" si="9"/>
        <v>2151000</v>
      </c>
      <c r="Y23" s="3">
        <f t="shared" si="10"/>
        <v>0</v>
      </c>
      <c r="Z23" s="3">
        <f t="shared" si="11"/>
        <v>2151000</v>
      </c>
      <c r="AA23" s="3">
        <v>2151000</v>
      </c>
      <c r="AB23" s="3">
        <v>0</v>
      </c>
      <c r="AC23" s="3">
        <f t="shared" si="12"/>
        <v>2151000</v>
      </c>
      <c r="AD23" s="3">
        <v>0</v>
      </c>
      <c r="AE23" s="3">
        <f t="shared" si="13"/>
        <v>2151000</v>
      </c>
      <c r="AF23" s="3">
        <v>0</v>
      </c>
      <c r="AG23" s="3">
        <f t="shared" si="18"/>
        <v>2151000</v>
      </c>
      <c r="AH23" s="3">
        <v>0</v>
      </c>
      <c r="AI23" s="3">
        <f t="shared" si="15"/>
        <v>2151000</v>
      </c>
      <c r="AJ23" s="3">
        <v>0</v>
      </c>
      <c r="AK23" s="3">
        <f t="shared" si="16"/>
        <v>2151000</v>
      </c>
    </row>
    <row r="24" spans="1:37" s="33" customFormat="1" ht="24.75" customHeight="1">
      <c r="A24" s="35" t="s">
        <v>149</v>
      </c>
      <c r="B24" s="36" t="s">
        <v>150</v>
      </c>
      <c r="C24" s="37">
        <v>1500000</v>
      </c>
      <c r="D24" s="37">
        <v>0</v>
      </c>
      <c r="E24" s="37">
        <f t="shared" si="1"/>
        <v>1500000</v>
      </c>
      <c r="F24" s="37">
        <v>0</v>
      </c>
      <c r="G24" s="37">
        <f t="shared" si="1"/>
        <v>1500000</v>
      </c>
      <c r="H24" s="2">
        <v>0</v>
      </c>
      <c r="I24" s="2">
        <f t="shared" si="1"/>
        <v>1500000</v>
      </c>
      <c r="J24" s="2">
        <v>0</v>
      </c>
      <c r="K24" s="2">
        <f t="shared" si="19"/>
        <v>1500000</v>
      </c>
      <c r="L24" s="2">
        <v>500000</v>
      </c>
      <c r="M24" s="2">
        <f t="shared" si="17"/>
        <v>2000000</v>
      </c>
      <c r="N24" s="2">
        <v>0</v>
      </c>
      <c r="O24" s="2">
        <f t="shared" si="4"/>
        <v>2000000</v>
      </c>
      <c r="P24" s="2">
        <v>1500000</v>
      </c>
      <c r="Q24" s="2">
        <v>0</v>
      </c>
      <c r="R24" s="2">
        <f t="shared" si="5"/>
        <v>1500000</v>
      </c>
      <c r="S24" s="2">
        <v>0</v>
      </c>
      <c r="T24" s="2">
        <f t="shared" si="6"/>
        <v>1500000</v>
      </c>
      <c r="U24" s="2">
        <v>0</v>
      </c>
      <c r="V24" s="2">
        <f t="shared" si="7"/>
        <v>1500000</v>
      </c>
      <c r="W24" s="2">
        <f t="shared" si="8"/>
        <v>0</v>
      </c>
      <c r="X24" s="2">
        <f t="shared" si="9"/>
        <v>1500000</v>
      </c>
      <c r="Y24" s="2">
        <f t="shared" si="10"/>
        <v>0</v>
      </c>
      <c r="Z24" s="2">
        <f t="shared" si="11"/>
        <v>1500000</v>
      </c>
      <c r="AA24" s="2">
        <v>1500000</v>
      </c>
      <c r="AB24" s="2">
        <v>0</v>
      </c>
      <c r="AC24" s="2">
        <f t="shared" si="12"/>
        <v>1500000</v>
      </c>
      <c r="AD24" s="2">
        <v>0</v>
      </c>
      <c r="AE24" s="2">
        <f t="shared" si="13"/>
        <v>1500000</v>
      </c>
      <c r="AF24" s="2">
        <v>0</v>
      </c>
      <c r="AG24" s="2">
        <f t="shared" si="18"/>
        <v>1500000</v>
      </c>
      <c r="AH24" s="2">
        <v>0</v>
      </c>
      <c r="AI24" s="2">
        <f t="shared" si="15"/>
        <v>1500000</v>
      </c>
      <c r="AJ24" s="2">
        <v>0</v>
      </c>
      <c r="AK24" s="2">
        <f t="shared" si="16"/>
        <v>1500000</v>
      </c>
    </row>
    <row r="25" spans="1:37" s="33" customFormat="1" ht="31.5">
      <c r="A25" s="17" t="s">
        <v>151</v>
      </c>
      <c r="B25" s="18" t="s">
        <v>152</v>
      </c>
      <c r="C25" s="38">
        <v>1500000</v>
      </c>
      <c r="D25" s="38">
        <v>0</v>
      </c>
      <c r="E25" s="38">
        <f t="shared" si="1"/>
        <v>1500000</v>
      </c>
      <c r="F25" s="38">
        <v>0</v>
      </c>
      <c r="G25" s="38">
        <f t="shared" si="1"/>
        <v>1500000</v>
      </c>
      <c r="H25" s="3">
        <v>0</v>
      </c>
      <c r="I25" s="3">
        <f t="shared" si="1"/>
        <v>1500000</v>
      </c>
      <c r="J25" s="3">
        <v>0</v>
      </c>
      <c r="K25" s="3">
        <f t="shared" si="19"/>
        <v>1500000</v>
      </c>
      <c r="L25" s="3">
        <v>500000</v>
      </c>
      <c r="M25" s="3">
        <f t="shared" si="17"/>
        <v>2000000</v>
      </c>
      <c r="N25" s="3">
        <v>0</v>
      </c>
      <c r="O25" s="3">
        <f t="shared" si="4"/>
        <v>2000000</v>
      </c>
      <c r="P25" s="3">
        <v>1500000</v>
      </c>
      <c r="Q25" s="3">
        <v>0</v>
      </c>
      <c r="R25" s="3">
        <f t="shared" si="5"/>
        <v>1500000</v>
      </c>
      <c r="S25" s="3">
        <v>0</v>
      </c>
      <c r="T25" s="3">
        <f t="shared" si="6"/>
        <v>1500000</v>
      </c>
      <c r="U25" s="3">
        <v>0</v>
      </c>
      <c r="V25" s="3">
        <f t="shared" si="7"/>
        <v>1500000</v>
      </c>
      <c r="W25" s="3">
        <f t="shared" si="8"/>
        <v>0</v>
      </c>
      <c r="X25" s="3">
        <f t="shared" si="9"/>
        <v>1500000</v>
      </c>
      <c r="Y25" s="3">
        <f t="shared" si="10"/>
        <v>0</v>
      </c>
      <c r="Z25" s="3">
        <f t="shared" si="11"/>
        <v>1500000</v>
      </c>
      <c r="AA25" s="3">
        <v>1500000</v>
      </c>
      <c r="AB25" s="3">
        <v>0</v>
      </c>
      <c r="AC25" s="3">
        <f t="shared" si="12"/>
        <v>1500000</v>
      </c>
      <c r="AD25" s="3">
        <v>0</v>
      </c>
      <c r="AE25" s="3">
        <f t="shared" si="13"/>
        <v>1500000</v>
      </c>
      <c r="AF25" s="3">
        <v>0</v>
      </c>
      <c r="AG25" s="3">
        <f t="shared" si="18"/>
        <v>1500000</v>
      </c>
      <c r="AH25" s="3">
        <v>0</v>
      </c>
      <c r="AI25" s="3">
        <f t="shared" si="15"/>
        <v>1500000</v>
      </c>
      <c r="AJ25" s="3">
        <v>0</v>
      </c>
      <c r="AK25" s="3">
        <f t="shared" si="16"/>
        <v>1500000</v>
      </c>
    </row>
    <row r="26" spans="1:37" s="33" customFormat="1" ht="31.5">
      <c r="A26" s="35" t="s">
        <v>153</v>
      </c>
      <c r="B26" s="36" t="s">
        <v>154</v>
      </c>
      <c r="C26" s="2">
        <v>1050000</v>
      </c>
      <c r="D26" s="2">
        <v>0</v>
      </c>
      <c r="E26" s="2">
        <f t="shared" si="1"/>
        <v>1050000</v>
      </c>
      <c r="F26" s="2">
        <v>0</v>
      </c>
      <c r="G26" s="2">
        <f t="shared" si="1"/>
        <v>1050000</v>
      </c>
      <c r="H26" s="2">
        <v>0</v>
      </c>
      <c r="I26" s="2">
        <f t="shared" si="1"/>
        <v>1050000</v>
      </c>
      <c r="J26" s="2">
        <v>0</v>
      </c>
      <c r="K26" s="2">
        <f t="shared" si="19"/>
        <v>1050000</v>
      </c>
      <c r="L26" s="2">
        <v>3050000</v>
      </c>
      <c r="M26" s="2">
        <f t="shared" si="17"/>
        <v>4100000</v>
      </c>
      <c r="N26" s="2">
        <v>0</v>
      </c>
      <c r="O26" s="2">
        <f t="shared" si="4"/>
        <v>4100000</v>
      </c>
      <c r="P26" s="2">
        <v>900000</v>
      </c>
      <c r="Q26" s="2">
        <v>0</v>
      </c>
      <c r="R26" s="2">
        <f t="shared" si="5"/>
        <v>900000</v>
      </c>
      <c r="S26" s="2">
        <v>0</v>
      </c>
      <c r="T26" s="2">
        <f t="shared" si="6"/>
        <v>900000</v>
      </c>
      <c r="U26" s="2">
        <v>0</v>
      </c>
      <c r="V26" s="2">
        <f t="shared" si="7"/>
        <v>900000</v>
      </c>
      <c r="W26" s="2">
        <f t="shared" si="8"/>
        <v>0</v>
      </c>
      <c r="X26" s="2">
        <f t="shared" si="9"/>
        <v>900000</v>
      </c>
      <c r="Y26" s="2">
        <f t="shared" si="10"/>
        <v>0</v>
      </c>
      <c r="Z26" s="2">
        <f t="shared" si="11"/>
        <v>900000</v>
      </c>
      <c r="AA26" s="2">
        <v>900000</v>
      </c>
      <c r="AB26" s="2">
        <v>0</v>
      </c>
      <c r="AC26" s="2">
        <f t="shared" si="12"/>
        <v>900000</v>
      </c>
      <c r="AD26" s="2">
        <v>0</v>
      </c>
      <c r="AE26" s="2">
        <f t="shared" si="13"/>
        <v>900000</v>
      </c>
      <c r="AF26" s="2">
        <v>0</v>
      </c>
      <c r="AG26" s="2">
        <f t="shared" si="18"/>
        <v>900000</v>
      </c>
      <c r="AH26" s="2">
        <v>0</v>
      </c>
      <c r="AI26" s="2">
        <f t="shared" si="15"/>
        <v>900000</v>
      </c>
      <c r="AJ26" s="2">
        <v>0</v>
      </c>
      <c r="AK26" s="2">
        <f t="shared" si="16"/>
        <v>900000</v>
      </c>
    </row>
    <row r="27" spans="1:37" s="33" customFormat="1" ht="31.5">
      <c r="A27" s="17" t="s">
        <v>155</v>
      </c>
      <c r="B27" s="18" t="s">
        <v>156</v>
      </c>
      <c r="C27" s="3">
        <v>1050000</v>
      </c>
      <c r="D27" s="3">
        <v>0</v>
      </c>
      <c r="E27" s="3">
        <f t="shared" si="1"/>
        <v>1050000</v>
      </c>
      <c r="F27" s="3">
        <v>0</v>
      </c>
      <c r="G27" s="3">
        <f t="shared" si="1"/>
        <v>1050000</v>
      </c>
      <c r="H27" s="3">
        <v>0</v>
      </c>
      <c r="I27" s="3">
        <f t="shared" si="1"/>
        <v>1050000</v>
      </c>
      <c r="J27" s="3">
        <v>0</v>
      </c>
      <c r="K27" s="3">
        <f t="shared" si="19"/>
        <v>1050000</v>
      </c>
      <c r="L27" s="3">
        <v>3050000</v>
      </c>
      <c r="M27" s="3">
        <f t="shared" si="17"/>
        <v>4100000</v>
      </c>
      <c r="N27" s="3">
        <v>0</v>
      </c>
      <c r="O27" s="3">
        <f t="shared" si="4"/>
        <v>4100000</v>
      </c>
      <c r="P27" s="3">
        <v>900000</v>
      </c>
      <c r="Q27" s="3">
        <v>0</v>
      </c>
      <c r="R27" s="3">
        <f t="shared" si="5"/>
        <v>900000</v>
      </c>
      <c r="S27" s="3">
        <v>0</v>
      </c>
      <c r="T27" s="3">
        <f t="shared" si="6"/>
        <v>900000</v>
      </c>
      <c r="U27" s="3">
        <v>0</v>
      </c>
      <c r="V27" s="3">
        <f t="shared" si="7"/>
        <v>900000</v>
      </c>
      <c r="W27" s="3">
        <f t="shared" si="8"/>
        <v>0</v>
      </c>
      <c r="X27" s="3">
        <f t="shared" si="9"/>
        <v>900000</v>
      </c>
      <c r="Y27" s="3">
        <f t="shared" si="10"/>
        <v>0</v>
      </c>
      <c r="Z27" s="3">
        <f t="shared" si="11"/>
        <v>900000</v>
      </c>
      <c r="AA27" s="3">
        <v>900000</v>
      </c>
      <c r="AB27" s="3">
        <v>0</v>
      </c>
      <c r="AC27" s="3">
        <f t="shared" si="12"/>
        <v>900000</v>
      </c>
      <c r="AD27" s="3">
        <v>0</v>
      </c>
      <c r="AE27" s="3">
        <f t="shared" si="13"/>
        <v>900000</v>
      </c>
      <c r="AF27" s="3">
        <v>0</v>
      </c>
      <c r="AG27" s="3">
        <f t="shared" si="18"/>
        <v>900000</v>
      </c>
      <c r="AH27" s="3">
        <v>0</v>
      </c>
      <c r="AI27" s="3">
        <f t="shared" si="15"/>
        <v>900000</v>
      </c>
      <c r="AJ27" s="3">
        <v>0</v>
      </c>
      <c r="AK27" s="3">
        <f t="shared" si="16"/>
        <v>900000</v>
      </c>
    </row>
    <row r="28" spans="1:37" s="33" customFormat="1" ht="31.5">
      <c r="A28" s="35" t="s">
        <v>157</v>
      </c>
      <c r="B28" s="36" t="s">
        <v>158</v>
      </c>
      <c r="C28" s="2">
        <f>C29+C30</f>
        <v>2350000</v>
      </c>
      <c r="D28" s="2">
        <v>0</v>
      </c>
      <c r="E28" s="2">
        <f t="shared" si="1"/>
        <v>2350000</v>
      </c>
      <c r="F28" s="2">
        <v>0</v>
      </c>
      <c r="G28" s="2">
        <f t="shared" si="1"/>
        <v>2350000</v>
      </c>
      <c r="H28" s="2">
        <v>0</v>
      </c>
      <c r="I28" s="2">
        <f t="shared" si="1"/>
        <v>2350000</v>
      </c>
      <c r="J28" s="2">
        <v>0</v>
      </c>
      <c r="K28" s="2">
        <f t="shared" si="19"/>
        <v>2350000</v>
      </c>
      <c r="L28" s="2">
        <f>L29+L30</f>
        <v>950000</v>
      </c>
      <c r="M28" s="2">
        <f t="shared" si="17"/>
        <v>3300000</v>
      </c>
      <c r="N28" s="2">
        <v>0</v>
      </c>
      <c r="O28" s="2">
        <f t="shared" si="4"/>
        <v>3300000</v>
      </c>
      <c r="P28" s="2">
        <f>P29+P30</f>
        <v>1100000</v>
      </c>
      <c r="Q28" s="2">
        <v>0</v>
      </c>
      <c r="R28" s="2">
        <f t="shared" si="5"/>
        <v>1100000</v>
      </c>
      <c r="S28" s="2">
        <v>0</v>
      </c>
      <c r="T28" s="2">
        <f t="shared" si="6"/>
        <v>1100000</v>
      </c>
      <c r="U28" s="2">
        <v>0</v>
      </c>
      <c r="V28" s="2">
        <f t="shared" si="7"/>
        <v>1100000</v>
      </c>
      <c r="W28" s="2">
        <f t="shared" si="8"/>
        <v>0</v>
      </c>
      <c r="X28" s="2">
        <f t="shared" si="9"/>
        <v>1100000</v>
      </c>
      <c r="Y28" s="2">
        <f t="shared" si="10"/>
        <v>0</v>
      </c>
      <c r="Z28" s="2">
        <f t="shared" si="11"/>
        <v>1100000</v>
      </c>
      <c r="AA28" s="2">
        <v>1000000</v>
      </c>
      <c r="AB28" s="2">
        <v>0</v>
      </c>
      <c r="AC28" s="2">
        <f t="shared" si="12"/>
        <v>1000000</v>
      </c>
      <c r="AD28" s="2">
        <v>0</v>
      </c>
      <c r="AE28" s="2">
        <f t="shared" si="13"/>
        <v>1000000</v>
      </c>
      <c r="AF28" s="2">
        <v>0</v>
      </c>
      <c r="AG28" s="2">
        <f t="shared" si="18"/>
        <v>1000000</v>
      </c>
      <c r="AH28" s="2">
        <v>0</v>
      </c>
      <c r="AI28" s="2">
        <f t="shared" si="15"/>
        <v>1000000</v>
      </c>
      <c r="AJ28" s="2">
        <v>0</v>
      </c>
      <c r="AK28" s="2">
        <f t="shared" si="16"/>
        <v>1000000</v>
      </c>
    </row>
    <row r="29" spans="1:37" s="33" customFormat="1" ht="126">
      <c r="A29" s="17" t="s">
        <v>159</v>
      </c>
      <c r="B29" s="18" t="s">
        <v>160</v>
      </c>
      <c r="C29" s="3">
        <v>850000</v>
      </c>
      <c r="D29" s="3">
        <v>0</v>
      </c>
      <c r="E29" s="3">
        <f t="shared" si="1"/>
        <v>850000</v>
      </c>
      <c r="F29" s="3">
        <v>0</v>
      </c>
      <c r="G29" s="3">
        <f t="shared" si="1"/>
        <v>850000</v>
      </c>
      <c r="H29" s="3">
        <v>0</v>
      </c>
      <c r="I29" s="3">
        <f t="shared" si="1"/>
        <v>850000</v>
      </c>
      <c r="J29" s="3">
        <v>0</v>
      </c>
      <c r="K29" s="3">
        <f t="shared" si="19"/>
        <v>850000</v>
      </c>
      <c r="L29" s="3">
        <v>-450000</v>
      </c>
      <c r="M29" s="3">
        <f t="shared" si="17"/>
        <v>400000</v>
      </c>
      <c r="N29" s="3">
        <v>0</v>
      </c>
      <c r="O29" s="3">
        <f t="shared" si="4"/>
        <v>400000</v>
      </c>
      <c r="P29" s="3">
        <v>100000</v>
      </c>
      <c r="Q29" s="3">
        <v>0</v>
      </c>
      <c r="R29" s="3">
        <f t="shared" si="5"/>
        <v>100000</v>
      </c>
      <c r="S29" s="3">
        <v>0</v>
      </c>
      <c r="T29" s="3">
        <f t="shared" si="6"/>
        <v>100000</v>
      </c>
      <c r="U29" s="3">
        <v>0</v>
      </c>
      <c r="V29" s="3">
        <f t="shared" si="7"/>
        <v>100000</v>
      </c>
      <c r="W29" s="3">
        <f t="shared" si="8"/>
        <v>0</v>
      </c>
      <c r="X29" s="3">
        <f t="shared" si="9"/>
        <v>100000</v>
      </c>
      <c r="Y29" s="3">
        <f t="shared" si="10"/>
        <v>0</v>
      </c>
      <c r="Z29" s="3">
        <f t="shared" si="11"/>
        <v>100000</v>
      </c>
      <c r="AA29" s="3">
        <v>0</v>
      </c>
      <c r="AB29" s="3">
        <v>0</v>
      </c>
      <c r="AC29" s="3">
        <f t="shared" si="12"/>
        <v>0</v>
      </c>
      <c r="AD29" s="3">
        <v>0</v>
      </c>
      <c r="AE29" s="3">
        <f t="shared" si="13"/>
        <v>0</v>
      </c>
      <c r="AF29" s="3">
        <v>0</v>
      </c>
      <c r="AG29" s="3">
        <f t="shared" si="18"/>
        <v>0</v>
      </c>
      <c r="AH29" s="3">
        <v>0</v>
      </c>
      <c r="AI29" s="3">
        <f t="shared" si="15"/>
        <v>0</v>
      </c>
      <c r="AJ29" s="3">
        <v>0</v>
      </c>
      <c r="AK29" s="3">
        <f t="shared" si="16"/>
        <v>0</v>
      </c>
    </row>
    <row r="30" spans="1:37" s="33" customFormat="1" ht="63">
      <c r="A30" s="17" t="s">
        <v>161</v>
      </c>
      <c r="B30" s="18" t="s">
        <v>162</v>
      </c>
      <c r="C30" s="3">
        <v>1500000</v>
      </c>
      <c r="D30" s="3">
        <v>0</v>
      </c>
      <c r="E30" s="3">
        <f t="shared" si="1"/>
        <v>1500000</v>
      </c>
      <c r="F30" s="3">
        <v>0</v>
      </c>
      <c r="G30" s="3">
        <f t="shared" si="1"/>
        <v>1500000</v>
      </c>
      <c r="H30" s="3">
        <v>0</v>
      </c>
      <c r="I30" s="3">
        <f t="shared" si="1"/>
        <v>1500000</v>
      </c>
      <c r="J30" s="3">
        <v>0</v>
      </c>
      <c r="K30" s="3">
        <f t="shared" si="19"/>
        <v>1500000</v>
      </c>
      <c r="L30" s="3">
        <v>1400000</v>
      </c>
      <c r="M30" s="3">
        <f t="shared" si="17"/>
        <v>2900000</v>
      </c>
      <c r="N30" s="3">
        <v>0</v>
      </c>
      <c r="O30" s="3">
        <f t="shared" si="4"/>
        <v>2900000</v>
      </c>
      <c r="P30" s="3">
        <v>1000000</v>
      </c>
      <c r="Q30" s="3">
        <v>0</v>
      </c>
      <c r="R30" s="3">
        <f t="shared" si="5"/>
        <v>1000000</v>
      </c>
      <c r="S30" s="3">
        <v>0</v>
      </c>
      <c r="T30" s="3">
        <f t="shared" si="6"/>
        <v>1000000</v>
      </c>
      <c r="U30" s="3">
        <v>0</v>
      </c>
      <c r="V30" s="3">
        <f t="shared" si="7"/>
        <v>1000000</v>
      </c>
      <c r="W30" s="3">
        <f t="shared" si="8"/>
        <v>0</v>
      </c>
      <c r="X30" s="3">
        <f t="shared" si="9"/>
        <v>1000000</v>
      </c>
      <c r="Y30" s="3">
        <f t="shared" si="10"/>
        <v>0</v>
      </c>
      <c r="Z30" s="3">
        <f t="shared" si="11"/>
        <v>1000000</v>
      </c>
      <c r="AA30" s="3">
        <v>1000000</v>
      </c>
      <c r="AB30" s="3">
        <v>0</v>
      </c>
      <c r="AC30" s="3">
        <f t="shared" si="12"/>
        <v>1000000</v>
      </c>
      <c r="AD30" s="3">
        <v>0</v>
      </c>
      <c r="AE30" s="3">
        <f t="shared" si="13"/>
        <v>1000000</v>
      </c>
      <c r="AF30" s="3">
        <v>0</v>
      </c>
      <c r="AG30" s="3">
        <f t="shared" si="18"/>
        <v>1000000</v>
      </c>
      <c r="AH30" s="3">
        <v>0</v>
      </c>
      <c r="AI30" s="3">
        <f t="shared" si="15"/>
        <v>1000000</v>
      </c>
      <c r="AJ30" s="3">
        <v>0</v>
      </c>
      <c r="AK30" s="3">
        <f t="shared" si="16"/>
        <v>1000000</v>
      </c>
    </row>
    <row r="31" spans="1:37" s="33" customFormat="1">
      <c r="A31" s="35" t="s">
        <v>163</v>
      </c>
      <c r="B31" s="36" t="s">
        <v>164</v>
      </c>
      <c r="C31" s="2">
        <v>2122000</v>
      </c>
      <c r="D31" s="2">
        <v>0</v>
      </c>
      <c r="E31" s="2">
        <f t="shared" si="1"/>
        <v>2122000</v>
      </c>
      <c r="F31" s="2">
        <v>0</v>
      </c>
      <c r="G31" s="2">
        <f t="shared" si="1"/>
        <v>2122000</v>
      </c>
      <c r="H31" s="2">
        <v>0</v>
      </c>
      <c r="I31" s="2">
        <f t="shared" si="1"/>
        <v>2122000</v>
      </c>
      <c r="J31" s="2">
        <v>0</v>
      </c>
      <c r="K31" s="2">
        <f t="shared" si="19"/>
        <v>2122000</v>
      </c>
      <c r="L31" s="2">
        <v>78000</v>
      </c>
      <c r="M31" s="2">
        <f t="shared" si="17"/>
        <v>2200000</v>
      </c>
      <c r="N31" s="2">
        <v>0</v>
      </c>
      <c r="O31" s="2">
        <f t="shared" si="4"/>
        <v>2200000</v>
      </c>
      <c r="P31" s="2">
        <v>2500000</v>
      </c>
      <c r="Q31" s="2">
        <v>0</v>
      </c>
      <c r="R31" s="2">
        <f t="shared" si="5"/>
        <v>2500000</v>
      </c>
      <c r="S31" s="2">
        <v>0</v>
      </c>
      <c r="T31" s="2">
        <f t="shared" si="6"/>
        <v>2500000</v>
      </c>
      <c r="U31" s="2">
        <v>0</v>
      </c>
      <c r="V31" s="2">
        <f t="shared" si="7"/>
        <v>2500000</v>
      </c>
      <c r="W31" s="2">
        <f t="shared" si="8"/>
        <v>0</v>
      </c>
      <c r="X31" s="2">
        <f t="shared" si="9"/>
        <v>2500000</v>
      </c>
      <c r="Y31" s="2">
        <f t="shared" si="10"/>
        <v>0</v>
      </c>
      <c r="Z31" s="2">
        <f t="shared" si="11"/>
        <v>2500000</v>
      </c>
      <c r="AA31" s="2">
        <v>2500000</v>
      </c>
      <c r="AB31" s="2">
        <v>0</v>
      </c>
      <c r="AC31" s="2">
        <f t="shared" si="12"/>
        <v>2500000</v>
      </c>
      <c r="AD31" s="2">
        <v>0</v>
      </c>
      <c r="AE31" s="2">
        <f t="shared" si="13"/>
        <v>2500000</v>
      </c>
      <c r="AF31" s="2">
        <v>0</v>
      </c>
      <c r="AG31" s="2">
        <f t="shared" si="18"/>
        <v>2500000</v>
      </c>
      <c r="AH31" s="2">
        <v>0</v>
      </c>
      <c r="AI31" s="2">
        <f t="shared" si="15"/>
        <v>2500000</v>
      </c>
      <c r="AJ31" s="2">
        <v>0</v>
      </c>
      <c r="AK31" s="2">
        <f t="shared" si="16"/>
        <v>2500000</v>
      </c>
    </row>
    <row r="32" spans="1:37" s="33" customFormat="1">
      <c r="A32" s="35" t="s">
        <v>165</v>
      </c>
      <c r="B32" s="36" t="s">
        <v>166</v>
      </c>
      <c r="C32" s="2">
        <v>1000000</v>
      </c>
      <c r="D32" s="2">
        <v>0</v>
      </c>
      <c r="E32" s="2">
        <f t="shared" si="1"/>
        <v>1000000</v>
      </c>
      <c r="F32" s="2">
        <v>0</v>
      </c>
      <c r="G32" s="2">
        <f t="shared" si="1"/>
        <v>1000000</v>
      </c>
      <c r="H32" s="2">
        <v>0</v>
      </c>
      <c r="I32" s="2">
        <f t="shared" si="1"/>
        <v>1000000</v>
      </c>
      <c r="J32" s="2">
        <v>0</v>
      </c>
      <c r="K32" s="2">
        <f t="shared" si="19"/>
        <v>1000000</v>
      </c>
      <c r="L32" s="2">
        <v>250000</v>
      </c>
      <c r="M32" s="2">
        <f t="shared" si="17"/>
        <v>1250000</v>
      </c>
      <c r="N32" s="2">
        <v>0</v>
      </c>
      <c r="O32" s="2">
        <f t="shared" si="4"/>
        <v>1250000</v>
      </c>
      <c r="P32" s="2">
        <v>1000000</v>
      </c>
      <c r="Q32" s="2">
        <v>0</v>
      </c>
      <c r="R32" s="2">
        <f t="shared" si="5"/>
        <v>1000000</v>
      </c>
      <c r="S32" s="2">
        <v>0</v>
      </c>
      <c r="T32" s="2">
        <f t="shared" si="6"/>
        <v>1000000</v>
      </c>
      <c r="U32" s="2">
        <v>0</v>
      </c>
      <c r="V32" s="2">
        <f t="shared" si="7"/>
        <v>1000000</v>
      </c>
      <c r="W32" s="2">
        <f t="shared" si="8"/>
        <v>0</v>
      </c>
      <c r="X32" s="2">
        <f t="shared" si="9"/>
        <v>1000000</v>
      </c>
      <c r="Y32" s="2">
        <f t="shared" si="10"/>
        <v>0</v>
      </c>
      <c r="Z32" s="2">
        <f t="shared" si="11"/>
        <v>1000000</v>
      </c>
      <c r="AA32" s="2">
        <v>1000000</v>
      </c>
      <c r="AB32" s="2">
        <v>0</v>
      </c>
      <c r="AC32" s="2">
        <f t="shared" si="12"/>
        <v>1000000</v>
      </c>
      <c r="AD32" s="2">
        <v>0</v>
      </c>
      <c r="AE32" s="2">
        <f t="shared" si="13"/>
        <v>1000000</v>
      </c>
      <c r="AF32" s="2">
        <v>0</v>
      </c>
      <c r="AG32" s="2">
        <f t="shared" si="18"/>
        <v>1000000</v>
      </c>
      <c r="AH32" s="2">
        <v>0</v>
      </c>
      <c r="AI32" s="2">
        <f t="shared" si="15"/>
        <v>1000000</v>
      </c>
      <c r="AJ32" s="2">
        <v>0</v>
      </c>
      <c r="AK32" s="2">
        <f t="shared" si="16"/>
        <v>1000000</v>
      </c>
    </row>
    <row r="33" spans="1:37" s="33" customFormat="1" ht="31.5">
      <c r="A33" s="17" t="s">
        <v>167</v>
      </c>
      <c r="B33" s="18" t="s">
        <v>168</v>
      </c>
      <c r="C33" s="3">
        <v>1000000</v>
      </c>
      <c r="D33" s="3">
        <v>0</v>
      </c>
      <c r="E33" s="3">
        <f t="shared" si="1"/>
        <v>1000000</v>
      </c>
      <c r="F33" s="3">
        <v>0</v>
      </c>
      <c r="G33" s="3">
        <f t="shared" si="1"/>
        <v>1000000</v>
      </c>
      <c r="H33" s="3">
        <v>0</v>
      </c>
      <c r="I33" s="3">
        <f t="shared" si="1"/>
        <v>1000000</v>
      </c>
      <c r="J33" s="3">
        <v>0</v>
      </c>
      <c r="K33" s="3">
        <f t="shared" si="19"/>
        <v>1000000</v>
      </c>
      <c r="L33" s="3">
        <v>250000</v>
      </c>
      <c r="M33" s="3">
        <f t="shared" si="17"/>
        <v>1250000</v>
      </c>
      <c r="N33" s="3">
        <v>0</v>
      </c>
      <c r="O33" s="3">
        <f t="shared" si="4"/>
        <v>1250000</v>
      </c>
      <c r="P33" s="3">
        <v>1000000</v>
      </c>
      <c r="Q33" s="3">
        <v>0</v>
      </c>
      <c r="R33" s="3">
        <f t="shared" si="5"/>
        <v>1000000</v>
      </c>
      <c r="S33" s="3">
        <v>0</v>
      </c>
      <c r="T33" s="3">
        <f t="shared" si="6"/>
        <v>1000000</v>
      </c>
      <c r="U33" s="3">
        <v>0</v>
      </c>
      <c r="V33" s="3">
        <f t="shared" si="7"/>
        <v>1000000</v>
      </c>
      <c r="W33" s="3">
        <f t="shared" si="8"/>
        <v>0</v>
      </c>
      <c r="X33" s="3">
        <f t="shared" si="9"/>
        <v>1000000</v>
      </c>
      <c r="Y33" s="3">
        <f t="shared" si="10"/>
        <v>0</v>
      </c>
      <c r="Z33" s="3">
        <f t="shared" si="11"/>
        <v>1000000</v>
      </c>
      <c r="AA33" s="3">
        <v>1000000</v>
      </c>
      <c r="AB33" s="3">
        <v>0</v>
      </c>
      <c r="AC33" s="3">
        <f t="shared" si="12"/>
        <v>1000000</v>
      </c>
      <c r="AD33" s="3">
        <v>0</v>
      </c>
      <c r="AE33" s="3">
        <f t="shared" si="13"/>
        <v>1000000</v>
      </c>
      <c r="AF33" s="3">
        <v>0</v>
      </c>
      <c r="AG33" s="3">
        <f t="shared" si="18"/>
        <v>1000000</v>
      </c>
      <c r="AH33" s="3">
        <v>0</v>
      </c>
      <c r="AI33" s="3">
        <f t="shared" si="15"/>
        <v>1000000</v>
      </c>
      <c r="AJ33" s="3">
        <v>0</v>
      </c>
      <c r="AK33" s="3">
        <f t="shared" si="16"/>
        <v>1000000</v>
      </c>
    </row>
    <row r="34" spans="1:37" s="15" customFormat="1">
      <c r="A34" s="19" t="s">
        <v>115</v>
      </c>
      <c r="B34" s="20" t="s">
        <v>188</v>
      </c>
      <c r="C34" s="2">
        <f>C35</f>
        <v>964867103.77999997</v>
      </c>
      <c r="D34" s="2">
        <f t="shared" ref="D34:AJ34" si="22">D35</f>
        <v>304858383.02999997</v>
      </c>
      <c r="E34" s="2">
        <f t="shared" si="22"/>
        <v>1269725486.8099999</v>
      </c>
      <c r="F34" s="2">
        <f t="shared" si="22"/>
        <v>3250777.7200000007</v>
      </c>
      <c r="G34" s="2">
        <f t="shared" si="22"/>
        <v>1272976264.53</v>
      </c>
      <c r="H34" s="2">
        <f t="shared" si="22"/>
        <v>24677014.59</v>
      </c>
      <c r="I34" s="2">
        <f t="shared" si="22"/>
        <v>1297653279.1199999</v>
      </c>
      <c r="J34" s="2">
        <f t="shared" si="22"/>
        <v>-16018672.529999997</v>
      </c>
      <c r="K34" s="2">
        <f t="shared" si="22"/>
        <v>1281634606.5900002</v>
      </c>
      <c r="L34" s="2">
        <f t="shared" si="22"/>
        <v>141847494.34</v>
      </c>
      <c r="M34" s="2">
        <f t="shared" si="22"/>
        <v>1423482100.9299998</v>
      </c>
      <c r="N34" s="2">
        <f t="shared" si="22"/>
        <v>0</v>
      </c>
      <c r="O34" s="2">
        <f t="shared" si="4"/>
        <v>1423482100.9299998</v>
      </c>
      <c r="P34" s="2">
        <f t="shared" si="22"/>
        <v>751399495.03999996</v>
      </c>
      <c r="Q34" s="2">
        <f t="shared" si="22"/>
        <v>-29469417.089999996</v>
      </c>
      <c r="R34" s="2">
        <f t="shared" ref="R34" si="23">P34+Q34</f>
        <v>721930077.94999993</v>
      </c>
      <c r="S34" s="2">
        <f t="shared" si="22"/>
        <v>3119590</v>
      </c>
      <c r="T34" s="2">
        <f t="shared" ref="T34" si="24">R34+S34</f>
        <v>725049667.94999993</v>
      </c>
      <c r="U34" s="2">
        <f t="shared" si="22"/>
        <v>0</v>
      </c>
      <c r="V34" s="2">
        <f t="shared" si="22"/>
        <v>725049667.95000005</v>
      </c>
      <c r="W34" s="2">
        <f t="shared" si="22"/>
        <v>0</v>
      </c>
      <c r="X34" s="2">
        <f t="shared" si="22"/>
        <v>725049667.95000005</v>
      </c>
      <c r="Y34" s="2">
        <f t="shared" si="22"/>
        <v>0</v>
      </c>
      <c r="Z34" s="2">
        <f t="shared" ref="Z34" si="25">T34+U34</f>
        <v>725049667.94999993</v>
      </c>
      <c r="AA34" s="2">
        <f t="shared" si="22"/>
        <v>781734050.20000005</v>
      </c>
      <c r="AB34" s="2">
        <f t="shared" si="22"/>
        <v>-45170807.600000001</v>
      </c>
      <c r="AC34" s="2">
        <f t="shared" ref="AC34" si="26">AA34+AB34</f>
        <v>736563242.60000002</v>
      </c>
      <c r="AD34" s="2">
        <f t="shared" si="22"/>
        <v>3213999</v>
      </c>
      <c r="AE34" s="2">
        <f t="shared" ref="AE34" si="27">AC34+AD34</f>
        <v>739777241.60000002</v>
      </c>
      <c r="AF34" s="2">
        <f t="shared" si="22"/>
        <v>0</v>
      </c>
      <c r="AG34" s="2">
        <f t="shared" si="18"/>
        <v>781734050.20000005</v>
      </c>
      <c r="AH34" s="2">
        <f t="shared" si="22"/>
        <v>0</v>
      </c>
      <c r="AI34" s="2">
        <f t="shared" si="22"/>
        <v>739777241.60000002</v>
      </c>
      <c r="AJ34" s="2">
        <f t="shared" si="22"/>
        <v>0</v>
      </c>
      <c r="AK34" s="2">
        <f t="shared" ref="AK34" si="28">AE34+AJ34</f>
        <v>739777241.60000002</v>
      </c>
    </row>
    <row r="35" spans="1:37" s="15" customFormat="1" ht="47.25">
      <c r="A35" s="19" t="s">
        <v>47</v>
      </c>
      <c r="B35" s="21" t="s">
        <v>189</v>
      </c>
      <c r="C35" s="2">
        <f t="shared" ref="C35:K35" si="29">C36+C40+C53+C64</f>
        <v>964867103.77999997</v>
      </c>
      <c r="D35" s="2">
        <f t="shared" si="29"/>
        <v>304858383.02999997</v>
      </c>
      <c r="E35" s="2">
        <f t="shared" si="29"/>
        <v>1269725486.8099999</v>
      </c>
      <c r="F35" s="2">
        <f t="shared" si="29"/>
        <v>3250777.7200000007</v>
      </c>
      <c r="G35" s="2">
        <f t="shared" si="29"/>
        <v>1272976264.53</v>
      </c>
      <c r="H35" s="2">
        <f t="shared" si="29"/>
        <v>24677014.59</v>
      </c>
      <c r="I35" s="2">
        <f t="shared" si="29"/>
        <v>1297653279.1199999</v>
      </c>
      <c r="J35" s="2">
        <f t="shared" si="29"/>
        <v>-16018672.529999997</v>
      </c>
      <c r="K35" s="2">
        <f t="shared" si="29"/>
        <v>1281634606.5900002</v>
      </c>
      <c r="L35" s="2">
        <f t="shared" ref="L35:M35" si="30">L36+L40+L53+L64</f>
        <v>141847494.34</v>
      </c>
      <c r="M35" s="2">
        <f t="shared" si="30"/>
        <v>1423482100.9299998</v>
      </c>
      <c r="N35" s="2">
        <f>N36+N40+N53+N64</f>
        <v>0</v>
      </c>
      <c r="O35" s="2">
        <f t="shared" si="4"/>
        <v>1423482100.9299998</v>
      </c>
      <c r="P35" s="2">
        <f t="shared" ref="P35:W35" si="31">P36+P40+P53+P64</f>
        <v>751399495.03999996</v>
      </c>
      <c r="Q35" s="2">
        <f t="shared" si="31"/>
        <v>-29469417.089999996</v>
      </c>
      <c r="R35" s="2">
        <f t="shared" si="31"/>
        <v>721930077.95000005</v>
      </c>
      <c r="S35" s="2">
        <f t="shared" si="31"/>
        <v>3119590</v>
      </c>
      <c r="T35" s="2">
        <f t="shared" si="31"/>
        <v>725049667.95000005</v>
      </c>
      <c r="U35" s="2">
        <f t="shared" si="31"/>
        <v>0</v>
      </c>
      <c r="V35" s="2">
        <f t="shared" si="31"/>
        <v>725049667.95000005</v>
      </c>
      <c r="W35" s="2">
        <f t="shared" si="31"/>
        <v>0</v>
      </c>
      <c r="X35" s="2">
        <f t="shared" ref="X35:Y35" si="32">X36+X40+X53+X64</f>
        <v>725049667.95000005</v>
      </c>
      <c r="Y35" s="2">
        <f t="shared" si="32"/>
        <v>0</v>
      </c>
      <c r="Z35" s="2">
        <f t="shared" ref="Z35:AE35" si="33">Z36+Z40+Z53+Z64</f>
        <v>725049667.95000005</v>
      </c>
      <c r="AA35" s="2">
        <f t="shared" si="33"/>
        <v>781734050.20000005</v>
      </c>
      <c r="AB35" s="2">
        <f t="shared" si="33"/>
        <v>-45170807.600000001</v>
      </c>
      <c r="AC35" s="2">
        <f t="shared" si="33"/>
        <v>736563242.60000002</v>
      </c>
      <c r="AD35" s="2">
        <f t="shared" si="33"/>
        <v>3213999</v>
      </c>
      <c r="AE35" s="2">
        <f t="shared" si="33"/>
        <v>739777241.60000002</v>
      </c>
      <c r="AF35" s="2">
        <f t="shared" ref="AF35:AI35" si="34">AF36+AF40+AF53+AF64</f>
        <v>0</v>
      </c>
      <c r="AG35" s="2">
        <f t="shared" si="34"/>
        <v>739777241.60000002</v>
      </c>
      <c r="AH35" s="2">
        <f t="shared" si="34"/>
        <v>0</v>
      </c>
      <c r="AI35" s="2">
        <f t="shared" si="34"/>
        <v>739777241.60000002</v>
      </c>
      <c r="AJ35" s="2">
        <f>AJ36+AJ40+AJ53+AJ64</f>
        <v>0</v>
      </c>
      <c r="AK35" s="2">
        <f>AK36+AK40+AK53+AK64</f>
        <v>739777241.60000002</v>
      </c>
    </row>
    <row r="36" spans="1:37" s="15" customFormat="1" ht="31.5">
      <c r="A36" s="19" t="s">
        <v>65</v>
      </c>
      <c r="B36" s="21" t="s">
        <v>64</v>
      </c>
      <c r="C36" s="2">
        <f>SUM(C37:C39)</f>
        <v>0</v>
      </c>
      <c r="D36" s="2">
        <f>SUM(D37:D39)</f>
        <v>0</v>
      </c>
      <c r="E36" s="2">
        <f t="shared" ref="E36:AK36" si="35">SUM(E37:E39)</f>
        <v>0</v>
      </c>
      <c r="F36" s="2">
        <f t="shared" si="35"/>
        <v>320846.27</v>
      </c>
      <c r="G36" s="2">
        <f t="shared" si="35"/>
        <v>320846.27</v>
      </c>
      <c r="H36" s="2">
        <f t="shared" si="35"/>
        <v>20000000</v>
      </c>
      <c r="I36" s="2">
        <f t="shared" si="35"/>
        <v>20320846.27</v>
      </c>
      <c r="J36" s="2">
        <f t="shared" si="35"/>
        <v>0</v>
      </c>
      <c r="K36" s="2">
        <f t="shared" si="35"/>
        <v>20320846.27</v>
      </c>
      <c r="L36" s="2">
        <f t="shared" si="35"/>
        <v>21318432.829999998</v>
      </c>
      <c r="M36" s="2">
        <f t="shared" si="35"/>
        <v>41639279.099999994</v>
      </c>
      <c r="N36" s="2">
        <f t="shared" ref="N36" si="36">SUM(N37:N39)</f>
        <v>0</v>
      </c>
      <c r="O36" s="2">
        <f t="shared" si="4"/>
        <v>41639279.099999994</v>
      </c>
      <c r="P36" s="2">
        <f t="shared" si="35"/>
        <v>0</v>
      </c>
      <c r="Q36" s="2">
        <f t="shared" si="35"/>
        <v>0</v>
      </c>
      <c r="R36" s="2">
        <f t="shared" si="35"/>
        <v>0</v>
      </c>
      <c r="S36" s="2">
        <f t="shared" si="35"/>
        <v>0</v>
      </c>
      <c r="T36" s="2">
        <f t="shared" si="35"/>
        <v>0</v>
      </c>
      <c r="U36" s="2">
        <f t="shared" si="35"/>
        <v>0</v>
      </c>
      <c r="V36" s="2">
        <f t="shared" si="35"/>
        <v>0</v>
      </c>
      <c r="W36" s="2">
        <f t="shared" si="35"/>
        <v>0</v>
      </c>
      <c r="X36" s="2">
        <f t="shared" si="35"/>
        <v>0</v>
      </c>
      <c r="Y36" s="2">
        <f t="shared" si="35"/>
        <v>0</v>
      </c>
      <c r="Z36" s="2">
        <f t="shared" si="35"/>
        <v>0</v>
      </c>
      <c r="AA36" s="2">
        <f t="shared" si="35"/>
        <v>0</v>
      </c>
      <c r="AB36" s="2">
        <f t="shared" si="35"/>
        <v>0</v>
      </c>
      <c r="AC36" s="2">
        <f t="shared" si="35"/>
        <v>0</v>
      </c>
      <c r="AD36" s="2">
        <f t="shared" si="35"/>
        <v>0</v>
      </c>
      <c r="AE36" s="2">
        <f t="shared" si="35"/>
        <v>0</v>
      </c>
      <c r="AF36" s="2">
        <f t="shared" si="35"/>
        <v>0</v>
      </c>
      <c r="AG36" s="2">
        <f t="shared" si="35"/>
        <v>0</v>
      </c>
      <c r="AH36" s="2">
        <f t="shared" si="35"/>
        <v>0</v>
      </c>
      <c r="AI36" s="2">
        <f t="shared" si="35"/>
        <v>0</v>
      </c>
      <c r="AJ36" s="2">
        <f t="shared" si="35"/>
        <v>0</v>
      </c>
      <c r="AK36" s="2">
        <f t="shared" si="35"/>
        <v>0</v>
      </c>
    </row>
    <row r="37" spans="1:37" s="10" customFormat="1" ht="47.25">
      <c r="A37" s="22" t="s">
        <v>193</v>
      </c>
      <c r="B37" s="23" t="s">
        <v>194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f>E37+F37</f>
        <v>0</v>
      </c>
      <c r="H37" s="3">
        <v>0</v>
      </c>
      <c r="I37" s="3">
        <f>G37+H37</f>
        <v>0</v>
      </c>
      <c r="J37" s="3">
        <v>0</v>
      </c>
      <c r="K37" s="3">
        <f>I37+J37</f>
        <v>0</v>
      </c>
      <c r="L37" s="3">
        <v>0</v>
      </c>
      <c r="M37" s="3">
        <f>L37+K37</f>
        <v>0</v>
      </c>
      <c r="N37" s="3">
        <v>0</v>
      </c>
      <c r="O37" s="3">
        <f t="shared" si="4"/>
        <v>0</v>
      </c>
      <c r="P37" s="3">
        <v>0</v>
      </c>
      <c r="Q37" s="3">
        <v>0</v>
      </c>
      <c r="R37" s="3">
        <f>P37+Q37</f>
        <v>0</v>
      </c>
      <c r="S37" s="3">
        <v>0</v>
      </c>
      <c r="T37" s="3">
        <f>R37+S37</f>
        <v>0</v>
      </c>
      <c r="U37" s="3">
        <v>0</v>
      </c>
      <c r="V37" s="3">
        <f>T37+U37</f>
        <v>0</v>
      </c>
      <c r="W37" s="3">
        <f>S37+V37</f>
        <v>0</v>
      </c>
      <c r="X37" s="3">
        <f>V37+W37</f>
        <v>0</v>
      </c>
      <c r="Y37" s="3">
        <f>U37+X37</f>
        <v>0</v>
      </c>
      <c r="Z37" s="3">
        <f>X37+Y37</f>
        <v>0</v>
      </c>
      <c r="AA37" s="3">
        <v>0</v>
      </c>
      <c r="AB37" s="3">
        <v>0</v>
      </c>
      <c r="AC37" s="3">
        <f>AA37+AB37</f>
        <v>0</v>
      </c>
      <c r="AD37" s="3">
        <v>0</v>
      </c>
      <c r="AE37" s="3">
        <f>AC37+AD37</f>
        <v>0</v>
      </c>
      <c r="AF37" s="3">
        <v>0</v>
      </c>
      <c r="AG37" s="3">
        <f>AA37+AF37</f>
        <v>0</v>
      </c>
      <c r="AH37" s="3">
        <v>0</v>
      </c>
      <c r="AI37" s="3">
        <f>AG37+AH37</f>
        <v>0</v>
      </c>
      <c r="AJ37" s="3">
        <v>0</v>
      </c>
      <c r="AK37" s="3">
        <f>AE37+AJ37</f>
        <v>0</v>
      </c>
    </row>
    <row r="38" spans="1:37" s="10" customFormat="1" ht="47.25">
      <c r="A38" s="22" t="s">
        <v>169</v>
      </c>
      <c r="B38" s="23" t="s">
        <v>190</v>
      </c>
      <c r="C38" s="3">
        <v>0</v>
      </c>
      <c r="D38" s="3">
        <v>0</v>
      </c>
      <c r="E38" s="3">
        <f>C38+D38</f>
        <v>0</v>
      </c>
      <c r="F38" s="3">
        <v>320846.27</v>
      </c>
      <c r="G38" s="3">
        <f>E38+F38</f>
        <v>320846.27</v>
      </c>
      <c r="H38" s="3">
        <v>20000000</v>
      </c>
      <c r="I38" s="3">
        <f>G38+H38</f>
        <v>20320846.27</v>
      </c>
      <c r="J38" s="3"/>
      <c r="K38" s="3">
        <f>I38+J38</f>
        <v>20320846.27</v>
      </c>
      <c r="L38" s="3">
        <v>21318432.829999998</v>
      </c>
      <c r="M38" s="3">
        <f>L38+K38</f>
        <v>41639279.099999994</v>
      </c>
      <c r="N38" s="3"/>
      <c r="O38" s="3">
        <f t="shared" si="4"/>
        <v>41639279.099999994</v>
      </c>
      <c r="P38" s="3">
        <v>0</v>
      </c>
      <c r="Q38" s="3">
        <v>0</v>
      </c>
      <c r="R38" s="3">
        <f>P38+Q38</f>
        <v>0</v>
      </c>
      <c r="S38" s="3">
        <v>0</v>
      </c>
      <c r="T38" s="3">
        <f>R38+S38</f>
        <v>0</v>
      </c>
      <c r="U38" s="3">
        <v>0</v>
      </c>
      <c r="V38" s="3">
        <f t="shared" ref="V38:Z39" si="37">T38+U38</f>
        <v>0</v>
      </c>
      <c r="W38" s="3">
        <f>S38+V38</f>
        <v>0</v>
      </c>
      <c r="X38" s="3">
        <f t="shared" si="37"/>
        <v>0</v>
      </c>
      <c r="Y38" s="3">
        <f>U38+X38</f>
        <v>0</v>
      </c>
      <c r="Z38" s="3">
        <f t="shared" si="37"/>
        <v>0</v>
      </c>
      <c r="AA38" s="3">
        <v>0</v>
      </c>
      <c r="AB38" s="3">
        <v>0</v>
      </c>
      <c r="AC38" s="3">
        <f>AA38+AB38</f>
        <v>0</v>
      </c>
      <c r="AD38" s="3">
        <v>0</v>
      </c>
      <c r="AE38" s="3">
        <f>AC38+AD38</f>
        <v>0</v>
      </c>
      <c r="AF38" s="3">
        <v>0</v>
      </c>
      <c r="AG38" s="3">
        <f>AA38+AF38</f>
        <v>0</v>
      </c>
      <c r="AH38" s="3">
        <v>0</v>
      </c>
      <c r="AI38" s="3">
        <f>AG38+AH38</f>
        <v>0</v>
      </c>
      <c r="AJ38" s="3">
        <v>0</v>
      </c>
      <c r="AK38" s="3">
        <f>AE38+AJ38</f>
        <v>0</v>
      </c>
    </row>
    <row r="39" spans="1:37" s="10" customFormat="1" hidden="1">
      <c r="A39" s="22" t="s">
        <v>219</v>
      </c>
      <c r="B39" s="24" t="s">
        <v>218</v>
      </c>
      <c r="C39" s="3">
        <v>0</v>
      </c>
      <c r="D39" s="3"/>
      <c r="E39" s="3">
        <f>C39+D39</f>
        <v>0</v>
      </c>
      <c r="F39" s="3"/>
      <c r="G39" s="3">
        <f>E39+F39</f>
        <v>0</v>
      </c>
      <c r="H39" s="3"/>
      <c r="I39" s="3">
        <f>G39+H39</f>
        <v>0</v>
      </c>
      <c r="J39" s="3"/>
      <c r="K39" s="3">
        <f>I39+J39</f>
        <v>0</v>
      </c>
      <c r="L39" s="3"/>
      <c r="M39" s="3">
        <f>L39+K39</f>
        <v>0</v>
      </c>
      <c r="N39" s="3"/>
      <c r="O39" s="3">
        <f t="shared" si="4"/>
        <v>0</v>
      </c>
      <c r="P39" s="3">
        <v>0</v>
      </c>
      <c r="Q39" s="3"/>
      <c r="R39" s="3">
        <f>P39+Q39</f>
        <v>0</v>
      </c>
      <c r="S39" s="3"/>
      <c r="T39" s="3">
        <f>R39+S39</f>
        <v>0</v>
      </c>
      <c r="U39" s="3">
        <v>0</v>
      </c>
      <c r="V39" s="3">
        <f t="shared" si="37"/>
        <v>0</v>
      </c>
      <c r="W39" s="3">
        <f>S39+V39</f>
        <v>0</v>
      </c>
      <c r="X39" s="3">
        <f t="shared" si="37"/>
        <v>0</v>
      </c>
      <c r="Y39" s="3">
        <f>U39+X39</f>
        <v>0</v>
      </c>
      <c r="Z39" s="3">
        <f t="shared" si="37"/>
        <v>0</v>
      </c>
      <c r="AA39" s="3">
        <v>0</v>
      </c>
      <c r="AB39" s="3"/>
      <c r="AC39" s="3">
        <f>AA39+AB39</f>
        <v>0</v>
      </c>
      <c r="AD39" s="3"/>
      <c r="AE39" s="3">
        <f>AC39+AD39</f>
        <v>0</v>
      </c>
      <c r="AF39" s="3"/>
      <c r="AG39" s="3">
        <f>AA39+AF39</f>
        <v>0</v>
      </c>
      <c r="AH39" s="3"/>
      <c r="AI39" s="3">
        <f>AG39+AH39</f>
        <v>0</v>
      </c>
      <c r="AJ39" s="3"/>
      <c r="AK39" s="3">
        <f>AE39+AJ39</f>
        <v>0</v>
      </c>
    </row>
    <row r="40" spans="1:37" s="15" customFormat="1" ht="47.25">
      <c r="A40" s="19" t="s">
        <v>61</v>
      </c>
      <c r="B40" s="21" t="s">
        <v>191</v>
      </c>
      <c r="C40" s="2">
        <f t="shared" ref="C40:I40" si="38">SUM(C41:C52)</f>
        <v>262504629.38999999</v>
      </c>
      <c r="D40" s="2">
        <f t="shared" si="38"/>
        <v>18808162.530000001</v>
      </c>
      <c r="E40" s="2">
        <f t="shared" si="38"/>
        <v>281312791.92000002</v>
      </c>
      <c r="F40" s="2">
        <f t="shared" si="38"/>
        <v>-1640624.4899999998</v>
      </c>
      <c r="G40" s="2">
        <f t="shared" si="38"/>
        <v>279672167.43000001</v>
      </c>
      <c r="H40" s="2">
        <f t="shared" si="38"/>
        <v>2581664.59</v>
      </c>
      <c r="I40" s="2">
        <f t="shared" si="38"/>
        <v>282253832.01999998</v>
      </c>
      <c r="J40" s="2">
        <f t="shared" ref="J40:K40" si="39">SUM(J41:J52)</f>
        <v>78070.84</v>
      </c>
      <c r="K40" s="2">
        <f t="shared" si="39"/>
        <v>282331902.86000001</v>
      </c>
      <c r="L40" s="2">
        <f>SUM(L41:L52)</f>
        <v>127230069.42999999</v>
      </c>
      <c r="M40" s="2">
        <f>SUM(M41:M52)</f>
        <v>409561972.28999996</v>
      </c>
      <c r="N40" s="2">
        <f>SUM(N41:N52)</f>
        <v>0</v>
      </c>
      <c r="O40" s="2">
        <f t="shared" si="4"/>
        <v>409561972.28999996</v>
      </c>
      <c r="P40" s="2">
        <f t="shared" ref="P40:W40" si="40">SUM(P41:P52)</f>
        <v>46841915.680000007</v>
      </c>
      <c r="Q40" s="2">
        <f t="shared" si="40"/>
        <v>-871301.77</v>
      </c>
      <c r="R40" s="2">
        <f t="shared" si="40"/>
        <v>45970613.909999996</v>
      </c>
      <c r="S40" s="2">
        <f t="shared" si="40"/>
        <v>0</v>
      </c>
      <c r="T40" s="2">
        <f t="shared" si="40"/>
        <v>45970613.909999996</v>
      </c>
      <c r="U40" s="2">
        <f t="shared" si="40"/>
        <v>0</v>
      </c>
      <c r="V40" s="2">
        <f t="shared" si="40"/>
        <v>45970613.909999996</v>
      </c>
      <c r="W40" s="2">
        <f t="shared" si="40"/>
        <v>0</v>
      </c>
      <c r="X40" s="2">
        <f t="shared" ref="X40:Y40" si="41">SUM(X41:X52)</f>
        <v>45970613.909999996</v>
      </c>
      <c r="Y40" s="2">
        <f t="shared" si="41"/>
        <v>0</v>
      </c>
      <c r="Z40" s="2">
        <f t="shared" ref="Z40:AE40" si="42">SUM(Z41:Z52)</f>
        <v>45970613.909999996</v>
      </c>
      <c r="AA40" s="2">
        <f t="shared" si="42"/>
        <v>44836463.960000001</v>
      </c>
      <c r="AB40" s="2">
        <f t="shared" si="42"/>
        <v>-17120850.280000001</v>
      </c>
      <c r="AC40" s="2">
        <f t="shared" si="42"/>
        <v>27715613.68</v>
      </c>
      <c r="AD40" s="2">
        <f t="shared" si="42"/>
        <v>0</v>
      </c>
      <c r="AE40" s="2">
        <f t="shared" si="42"/>
        <v>27715613.68</v>
      </c>
      <c r="AF40" s="2">
        <f t="shared" ref="AF40:AI40" si="43">SUM(AF41:AF52)</f>
        <v>0</v>
      </c>
      <c r="AG40" s="2">
        <f t="shared" si="43"/>
        <v>27715613.68</v>
      </c>
      <c r="AH40" s="2">
        <f t="shared" si="43"/>
        <v>0</v>
      </c>
      <c r="AI40" s="2">
        <f t="shared" si="43"/>
        <v>27715613.68</v>
      </c>
      <c r="AJ40" s="2">
        <f>SUM(AJ41:AJ52)</f>
        <v>0</v>
      </c>
      <c r="AK40" s="2">
        <f>SUM(AK41:AK52)</f>
        <v>27715613.68</v>
      </c>
    </row>
    <row r="41" spans="1:37" s="10" customFormat="1" ht="15.75" hidden="1" customHeight="1">
      <c r="A41" s="22" t="s">
        <v>170</v>
      </c>
      <c r="B41" s="24"/>
      <c r="C41" s="3"/>
      <c r="D41" s="3"/>
      <c r="E41" s="3">
        <f>C41+D41</f>
        <v>0</v>
      </c>
      <c r="F41" s="3"/>
      <c r="G41" s="3">
        <f>E41+F41</f>
        <v>0</v>
      </c>
      <c r="H41" s="3"/>
      <c r="I41" s="3">
        <f>G41+H41</f>
        <v>0</v>
      </c>
      <c r="J41" s="3"/>
      <c r="K41" s="3">
        <f>I41+J41</f>
        <v>0</v>
      </c>
      <c r="L41" s="3"/>
      <c r="M41" s="3">
        <f>L41+K41</f>
        <v>0</v>
      </c>
      <c r="N41" s="3"/>
      <c r="O41" s="3">
        <f t="shared" si="4"/>
        <v>0</v>
      </c>
      <c r="P41" s="3">
        <v>0</v>
      </c>
      <c r="Q41" s="3"/>
      <c r="R41" s="3">
        <f>P41+Q41</f>
        <v>0</v>
      </c>
      <c r="S41" s="3"/>
      <c r="T41" s="3">
        <f>R41+S41</f>
        <v>0</v>
      </c>
      <c r="U41" s="3"/>
      <c r="V41" s="3">
        <f>T41+U41</f>
        <v>0</v>
      </c>
      <c r="W41" s="3"/>
      <c r="X41" s="3">
        <f>V41+W41</f>
        <v>0</v>
      </c>
      <c r="Y41" s="3"/>
      <c r="Z41" s="3">
        <f>T41+U41</f>
        <v>0</v>
      </c>
      <c r="AA41" s="3">
        <v>0</v>
      </c>
      <c r="AB41" s="3"/>
      <c r="AC41" s="3">
        <f>AA41+AB41</f>
        <v>0</v>
      </c>
      <c r="AD41" s="3"/>
      <c r="AE41" s="3">
        <f>AC41+AD41</f>
        <v>0</v>
      </c>
      <c r="AF41" s="3"/>
      <c r="AG41" s="3">
        <f>AE41+AF41</f>
        <v>0</v>
      </c>
      <c r="AH41" s="3"/>
      <c r="AI41" s="3">
        <f>AG41+AH41</f>
        <v>0</v>
      </c>
      <c r="AJ41" s="3"/>
      <c r="AK41" s="3">
        <f>AE41+AJ41</f>
        <v>0</v>
      </c>
    </row>
    <row r="42" spans="1:37" s="10" customFormat="1" ht="126">
      <c r="A42" s="22" t="s">
        <v>171</v>
      </c>
      <c r="B42" s="24" t="s">
        <v>48</v>
      </c>
      <c r="C42" s="3"/>
      <c r="D42" s="3"/>
      <c r="E42" s="3">
        <f t="shared" ref="E42:I67" si="44">C42+D42</f>
        <v>0</v>
      </c>
      <c r="F42" s="3">
        <v>3743954.73</v>
      </c>
      <c r="G42" s="3">
        <f t="shared" si="44"/>
        <v>3743954.73</v>
      </c>
      <c r="H42" s="3"/>
      <c r="I42" s="3">
        <f t="shared" si="44"/>
        <v>3743954.73</v>
      </c>
      <c r="J42" s="3"/>
      <c r="K42" s="3">
        <f t="shared" ref="K42:K68" si="45">I42+J42</f>
        <v>3743954.73</v>
      </c>
      <c r="L42" s="3"/>
      <c r="M42" s="3">
        <f t="shared" ref="M42:M68" si="46">L42+K42</f>
        <v>3743954.73</v>
      </c>
      <c r="N42" s="3"/>
      <c r="O42" s="3">
        <f t="shared" si="4"/>
        <v>3743954.73</v>
      </c>
      <c r="P42" s="3"/>
      <c r="Q42" s="3"/>
      <c r="R42" s="3">
        <f t="shared" ref="R42:R67" si="47">P42+Q42</f>
        <v>0</v>
      </c>
      <c r="S42" s="3"/>
      <c r="T42" s="3">
        <f t="shared" ref="T42:T67" si="48">R42+S42</f>
        <v>0</v>
      </c>
      <c r="U42" s="3"/>
      <c r="V42" s="3">
        <f t="shared" ref="V42:X52" si="49">T42+U42</f>
        <v>0</v>
      </c>
      <c r="W42" s="3"/>
      <c r="X42" s="3">
        <f t="shared" si="49"/>
        <v>0</v>
      </c>
      <c r="Y42" s="3"/>
      <c r="Z42" s="3">
        <f t="shared" ref="Z42:Z67" si="50">T42+U42</f>
        <v>0</v>
      </c>
      <c r="AA42" s="3">
        <v>0</v>
      </c>
      <c r="AB42" s="3"/>
      <c r="AC42" s="3">
        <f t="shared" ref="AC42:AC67" si="51">AA42+AB42</f>
        <v>0</v>
      </c>
      <c r="AD42" s="3"/>
      <c r="AE42" s="3">
        <f t="shared" ref="AE42:AE67" si="52">AC42+AD42</f>
        <v>0</v>
      </c>
      <c r="AF42" s="3"/>
      <c r="AG42" s="3">
        <f t="shared" ref="AG42:AG52" si="53">AE42+AF42</f>
        <v>0</v>
      </c>
      <c r="AH42" s="3"/>
      <c r="AI42" s="3">
        <f t="shared" ref="AI42:AI48" si="54">AG42+AH42</f>
        <v>0</v>
      </c>
      <c r="AJ42" s="3"/>
      <c r="AK42" s="3">
        <f t="shared" ref="AK42:AK61" si="55">AE42+AJ42</f>
        <v>0</v>
      </c>
    </row>
    <row r="43" spans="1:37" s="10" customFormat="1" ht="94.5">
      <c r="A43" s="22" t="s">
        <v>215</v>
      </c>
      <c r="B43" s="18" t="s">
        <v>212</v>
      </c>
      <c r="C43" s="3"/>
      <c r="D43" s="3">
        <v>43645.01</v>
      </c>
      <c r="E43" s="3">
        <f t="shared" si="44"/>
        <v>43645.01</v>
      </c>
      <c r="F43" s="3"/>
      <c r="G43" s="3">
        <f t="shared" si="44"/>
        <v>43645.01</v>
      </c>
      <c r="H43" s="3"/>
      <c r="I43" s="3">
        <f t="shared" ref="I43:I44" si="56">G43+H43</f>
        <v>43645.01</v>
      </c>
      <c r="J43" s="3"/>
      <c r="K43" s="3">
        <f t="shared" si="45"/>
        <v>43645.01</v>
      </c>
      <c r="L43" s="3"/>
      <c r="M43" s="3">
        <f t="shared" si="46"/>
        <v>43645.01</v>
      </c>
      <c r="N43" s="3"/>
      <c r="O43" s="3">
        <f t="shared" si="4"/>
        <v>43645.01</v>
      </c>
      <c r="P43" s="3"/>
      <c r="Q43" s="3">
        <v>45643.57</v>
      </c>
      <c r="R43" s="3">
        <f t="shared" ref="R43" si="57">P43+Q43</f>
        <v>45643.57</v>
      </c>
      <c r="S43" s="3"/>
      <c r="T43" s="3">
        <f t="shared" ref="T43" si="58">R43+S43</f>
        <v>45643.57</v>
      </c>
      <c r="U43" s="3"/>
      <c r="V43" s="3">
        <f t="shared" ref="V43" si="59">T43+U43</f>
        <v>45643.57</v>
      </c>
      <c r="W43" s="3"/>
      <c r="X43" s="3">
        <f t="shared" ref="X43" si="60">V43+W43</f>
        <v>45643.57</v>
      </c>
      <c r="Y43" s="3"/>
      <c r="Z43" s="3">
        <f t="shared" ref="Z43" si="61">T43+U43</f>
        <v>45643.57</v>
      </c>
      <c r="AA43" s="3"/>
      <c r="AB43" s="3"/>
      <c r="AC43" s="3">
        <f t="shared" ref="AC43" si="62">AA43+AB43</f>
        <v>0</v>
      </c>
      <c r="AD43" s="3"/>
      <c r="AE43" s="3">
        <f t="shared" ref="AE43" si="63">AC43+AD43</f>
        <v>0</v>
      </c>
      <c r="AF43" s="3"/>
      <c r="AG43" s="3">
        <f t="shared" si="53"/>
        <v>0</v>
      </c>
      <c r="AH43" s="3"/>
      <c r="AI43" s="3">
        <f t="shared" ref="AI43" si="64">AG43+AH43</f>
        <v>0</v>
      </c>
      <c r="AJ43" s="3"/>
      <c r="AK43" s="3">
        <f t="shared" ref="AK43" si="65">AE43+AJ43</f>
        <v>0</v>
      </c>
    </row>
    <row r="44" spans="1:37" s="10" customFormat="1" ht="110.25">
      <c r="A44" s="22" t="s">
        <v>243</v>
      </c>
      <c r="B44" s="34" t="s">
        <v>242</v>
      </c>
      <c r="C44" s="3"/>
      <c r="D44" s="3">
        <v>2355255.2799999998</v>
      </c>
      <c r="E44" s="3">
        <f t="shared" si="44"/>
        <v>2355255.2799999998</v>
      </c>
      <c r="F44" s="3"/>
      <c r="G44" s="3">
        <f t="shared" si="44"/>
        <v>2355255.2799999998</v>
      </c>
      <c r="H44" s="3"/>
      <c r="I44" s="3">
        <f t="shared" si="56"/>
        <v>2355255.2799999998</v>
      </c>
      <c r="J44" s="3"/>
      <c r="K44" s="3">
        <f t="shared" si="45"/>
        <v>2355255.2799999998</v>
      </c>
      <c r="L44" s="3"/>
      <c r="M44" s="3">
        <f t="shared" si="46"/>
        <v>2355255.2799999998</v>
      </c>
      <c r="N44" s="3"/>
      <c r="O44" s="3">
        <f t="shared" si="4"/>
        <v>2355255.2799999998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10" customFormat="1" ht="47.25">
      <c r="A45" s="22" t="s">
        <v>203</v>
      </c>
      <c r="B45" s="24" t="s">
        <v>204</v>
      </c>
      <c r="C45" s="3">
        <v>63927300</v>
      </c>
      <c r="D45" s="3">
        <v>12181000</v>
      </c>
      <c r="E45" s="3">
        <f t="shared" si="44"/>
        <v>76108300</v>
      </c>
      <c r="F45" s="3"/>
      <c r="G45" s="3">
        <f t="shared" si="44"/>
        <v>76108300</v>
      </c>
      <c r="H45" s="3"/>
      <c r="I45" s="3">
        <f t="shared" si="44"/>
        <v>76108300</v>
      </c>
      <c r="J45" s="3"/>
      <c r="K45" s="3">
        <f t="shared" si="45"/>
        <v>76108300</v>
      </c>
      <c r="L45" s="3">
        <v>103769000</v>
      </c>
      <c r="M45" s="3">
        <f t="shared" si="46"/>
        <v>179877300</v>
      </c>
      <c r="N45" s="3"/>
      <c r="O45" s="3">
        <f t="shared" si="4"/>
        <v>179877300</v>
      </c>
      <c r="P45" s="3"/>
      <c r="Q45" s="3"/>
      <c r="R45" s="3">
        <f t="shared" si="47"/>
        <v>0</v>
      </c>
      <c r="S45" s="3"/>
      <c r="T45" s="3">
        <f t="shared" si="48"/>
        <v>0</v>
      </c>
      <c r="U45" s="3"/>
      <c r="V45" s="3">
        <f t="shared" si="49"/>
        <v>0</v>
      </c>
      <c r="W45" s="3"/>
      <c r="X45" s="3">
        <f t="shared" si="49"/>
        <v>0</v>
      </c>
      <c r="Y45" s="3"/>
      <c r="Z45" s="3">
        <f t="shared" si="50"/>
        <v>0</v>
      </c>
      <c r="AA45" s="3"/>
      <c r="AB45" s="3"/>
      <c r="AC45" s="3">
        <f t="shared" si="51"/>
        <v>0</v>
      </c>
      <c r="AD45" s="3"/>
      <c r="AE45" s="3">
        <f t="shared" si="52"/>
        <v>0</v>
      </c>
      <c r="AF45" s="3"/>
      <c r="AG45" s="3">
        <f t="shared" si="53"/>
        <v>0</v>
      </c>
      <c r="AH45" s="3"/>
      <c r="AI45" s="3">
        <f t="shared" si="54"/>
        <v>0</v>
      </c>
      <c r="AJ45" s="3"/>
      <c r="AK45" s="3">
        <f t="shared" si="55"/>
        <v>0</v>
      </c>
    </row>
    <row r="46" spans="1:37" s="10" customFormat="1" ht="98.25" customHeight="1">
      <c r="A46" s="22" t="s">
        <v>214</v>
      </c>
      <c r="B46" s="24" t="s">
        <v>213</v>
      </c>
      <c r="C46" s="3">
        <v>814626.68</v>
      </c>
      <c r="D46" s="3"/>
      <c r="E46" s="3">
        <f t="shared" si="44"/>
        <v>814626.68</v>
      </c>
      <c r="F46" s="3"/>
      <c r="G46" s="3">
        <f t="shared" ref="G46" si="66">E46+F46</f>
        <v>814626.68</v>
      </c>
      <c r="H46" s="3"/>
      <c r="I46" s="3">
        <f t="shared" ref="I46" si="67">G46+H46</f>
        <v>814626.68</v>
      </c>
      <c r="J46" s="3"/>
      <c r="K46" s="3">
        <f t="shared" si="45"/>
        <v>814626.68</v>
      </c>
      <c r="L46" s="3"/>
      <c r="M46" s="3">
        <f t="shared" si="46"/>
        <v>814626.68</v>
      </c>
      <c r="N46" s="3"/>
      <c r="O46" s="3">
        <f t="shared" si="4"/>
        <v>814626.68</v>
      </c>
      <c r="P46" s="3">
        <v>1906151.52</v>
      </c>
      <c r="Q46" s="3"/>
      <c r="R46" s="3">
        <f t="shared" ref="R46" si="68">P46+Q46</f>
        <v>1906151.52</v>
      </c>
      <c r="S46" s="3"/>
      <c r="T46" s="3">
        <f t="shared" ref="T46" si="69">R46+S46</f>
        <v>1906151.52</v>
      </c>
      <c r="U46" s="3"/>
      <c r="V46" s="3">
        <f t="shared" ref="V46" si="70">T46+U46</f>
        <v>1906151.52</v>
      </c>
      <c r="W46" s="3"/>
      <c r="X46" s="3">
        <f t="shared" ref="X46" si="71">V46+W46</f>
        <v>1906151.52</v>
      </c>
      <c r="Y46" s="3"/>
      <c r="Z46" s="3">
        <f t="shared" ref="Z46" si="72">T46+U46</f>
        <v>1906151.52</v>
      </c>
      <c r="AA46" s="3"/>
      <c r="AB46" s="3"/>
      <c r="AC46" s="3">
        <f t="shared" ref="AC46" si="73">AA46+AB46</f>
        <v>0</v>
      </c>
      <c r="AD46" s="3"/>
      <c r="AE46" s="3">
        <f t="shared" ref="AE46" si="74">AC46+AD46</f>
        <v>0</v>
      </c>
      <c r="AF46" s="3"/>
      <c r="AG46" s="3">
        <f t="shared" si="53"/>
        <v>0</v>
      </c>
      <c r="AH46" s="3"/>
      <c r="AI46" s="3">
        <f t="shared" ref="AI46" si="75">AG46+AH46</f>
        <v>0</v>
      </c>
      <c r="AJ46" s="3"/>
      <c r="AK46" s="3">
        <f t="shared" ref="AK46" si="76">AE46+AJ46</f>
        <v>0</v>
      </c>
    </row>
    <row r="47" spans="1:37" s="10" customFormat="1" ht="59.25" customHeight="1">
      <c r="A47" s="22" t="s">
        <v>172</v>
      </c>
      <c r="B47" s="24" t="s">
        <v>205</v>
      </c>
      <c r="C47" s="3">
        <v>0</v>
      </c>
      <c r="D47" s="3"/>
      <c r="E47" s="3">
        <f t="shared" si="44"/>
        <v>0</v>
      </c>
      <c r="F47" s="3"/>
      <c r="G47" s="3">
        <f t="shared" si="44"/>
        <v>0</v>
      </c>
      <c r="H47" s="3"/>
      <c r="I47" s="3">
        <f t="shared" si="44"/>
        <v>0</v>
      </c>
      <c r="J47" s="3"/>
      <c r="K47" s="3">
        <f t="shared" si="45"/>
        <v>0</v>
      </c>
      <c r="L47" s="3"/>
      <c r="M47" s="3">
        <f t="shared" si="46"/>
        <v>0</v>
      </c>
      <c r="N47" s="3"/>
      <c r="O47" s="3">
        <f t="shared" si="4"/>
        <v>0</v>
      </c>
      <c r="P47" s="3"/>
      <c r="Q47" s="3"/>
      <c r="R47" s="3">
        <f t="shared" si="47"/>
        <v>0</v>
      </c>
      <c r="S47" s="3"/>
      <c r="T47" s="3">
        <f t="shared" si="48"/>
        <v>0</v>
      </c>
      <c r="U47" s="3"/>
      <c r="V47" s="3">
        <f t="shared" si="49"/>
        <v>0</v>
      </c>
      <c r="W47" s="3"/>
      <c r="X47" s="3">
        <f t="shared" si="49"/>
        <v>0</v>
      </c>
      <c r="Y47" s="3"/>
      <c r="Z47" s="3">
        <f t="shared" si="50"/>
        <v>0</v>
      </c>
      <c r="AA47" s="3"/>
      <c r="AB47" s="3"/>
      <c r="AC47" s="3">
        <f t="shared" si="51"/>
        <v>0</v>
      </c>
      <c r="AD47" s="3"/>
      <c r="AE47" s="3">
        <f t="shared" si="52"/>
        <v>0</v>
      </c>
      <c r="AF47" s="3"/>
      <c r="AG47" s="3">
        <f t="shared" si="53"/>
        <v>0</v>
      </c>
      <c r="AH47" s="3"/>
      <c r="AI47" s="3">
        <f t="shared" si="54"/>
        <v>0</v>
      </c>
      <c r="AJ47" s="3"/>
      <c r="AK47" s="3">
        <f t="shared" si="55"/>
        <v>0</v>
      </c>
    </row>
    <row r="48" spans="1:37" s="10" customFormat="1" ht="63">
      <c r="A48" s="22" t="s">
        <v>173</v>
      </c>
      <c r="B48" s="24" t="s">
        <v>50</v>
      </c>
      <c r="C48" s="3">
        <v>1894581.07</v>
      </c>
      <c r="D48" s="3">
        <v>-329695.67</v>
      </c>
      <c r="E48" s="3">
        <f t="shared" si="44"/>
        <v>1564885.4000000001</v>
      </c>
      <c r="F48" s="3">
        <v>-36591.699999999997</v>
      </c>
      <c r="G48" s="3">
        <f t="shared" si="44"/>
        <v>1528293.7000000002</v>
      </c>
      <c r="H48" s="3"/>
      <c r="I48" s="3">
        <f t="shared" si="44"/>
        <v>1528293.7000000002</v>
      </c>
      <c r="J48" s="3"/>
      <c r="K48" s="3">
        <f t="shared" si="45"/>
        <v>1528293.7000000002</v>
      </c>
      <c r="L48" s="3">
        <v>873310.69</v>
      </c>
      <c r="M48" s="3">
        <f t="shared" si="46"/>
        <v>2401604.39</v>
      </c>
      <c r="N48" s="3"/>
      <c r="O48" s="3">
        <f t="shared" si="4"/>
        <v>2401604.39</v>
      </c>
      <c r="P48" s="3">
        <v>2078694.64</v>
      </c>
      <c r="Q48" s="3">
        <v>-328498.17</v>
      </c>
      <c r="R48" s="3">
        <f t="shared" si="47"/>
        <v>1750196.47</v>
      </c>
      <c r="S48" s="3"/>
      <c r="T48" s="3">
        <f t="shared" si="48"/>
        <v>1750196.47</v>
      </c>
      <c r="U48" s="3"/>
      <c r="V48" s="3">
        <f t="shared" si="49"/>
        <v>1750196.47</v>
      </c>
      <c r="W48" s="3"/>
      <c r="X48" s="3">
        <f t="shared" si="49"/>
        <v>1750196.47</v>
      </c>
      <c r="Y48" s="3"/>
      <c r="Z48" s="3">
        <f t="shared" si="50"/>
        <v>1750196.47</v>
      </c>
      <c r="AA48" s="3">
        <v>1979394.44</v>
      </c>
      <c r="AB48" s="3">
        <v>-1350554.81</v>
      </c>
      <c r="AC48" s="3">
        <f t="shared" si="51"/>
        <v>628839.62999999989</v>
      </c>
      <c r="AD48" s="3"/>
      <c r="AE48" s="3">
        <f t="shared" si="52"/>
        <v>628839.62999999989</v>
      </c>
      <c r="AF48" s="3"/>
      <c r="AG48" s="3">
        <f t="shared" si="53"/>
        <v>628839.62999999989</v>
      </c>
      <c r="AH48" s="3"/>
      <c r="AI48" s="3">
        <f t="shared" si="54"/>
        <v>628839.62999999989</v>
      </c>
      <c r="AJ48" s="3"/>
      <c r="AK48" s="3">
        <f t="shared" si="55"/>
        <v>628839.62999999989</v>
      </c>
    </row>
    <row r="49" spans="1:37" s="10" customFormat="1" ht="31.5">
      <c r="A49" s="22" t="s">
        <v>202</v>
      </c>
      <c r="B49" s="24" t="s">
        <v>49</v>
      </c>
      <c r="C49" s="3">
        <v>45746430.789999999</v>
      </c>
      <c r="D49" s="3">
        <v>-45746430.789999999</v>
      </c>
      <c r="E49" s="3">
        <f>C49+D49</f>
        <v>0</v>
      </c>
      <c r="F49" s="3"/>
      <c r="G49" s="3">
        <f>E49+F49</f>
        <v>0</v>
      </c>
      <c r="H49" s="3"/>
      <c r="I49" s="3">
        <f>G49+H49</f>
        <v>0</v>
      </c>
      <c r="J49" s="3"/>
      <c r="K49" s="3">
        <f t="shared" si="45"/>
        <v>0</v>
      </c>
      <c r="L49" s="3"/>
      <c r="M49" s="3">
        <f t="shared" si="46"/>
        <v>0</v>
      </c>
      <c r="N49" s="3"/>
      <c r="O49" s="3">
        <f t="shared" si="4"/>
        <v>0</v>
      </c>
      <c r="P49" s="3"/>
      <c r="Q49" s="3"/>
      <c r="R49" s="3">
        <f>P49+Q49</f>
        <v>0</v>
      </c>
      <c r="S49" s="3"/>
      <c r="T49" s="3">
        <f>R49+S49</f>
        <v>0</v>
      </c>
      <c r="U49" s="3"/>
      <c r="V49" s="3">
        <f t="shared" si="49"/>
        <v>0</v>
      </c>
      <c r="W49" s="3"/>
      <c r="X49" s="3">
        <f t="shared" si="49"/>
        <v>0</v>
      </c>
      <c r="Y49" s="3"/>
      <c r="Z49" s="3">
        <f>T49+U49</f>
        <v>0</v>
      </c>
      <c r="AA49" s="3"/>
      <c r="AB49" s="3"/>
      <c r="AC49" s="3">
        <f>AA49+AB49</f>
        <v>0</v>
      </c>
      <c r="AD49" s="3"/>
      <c r="AE49" s="3">
        <f>AC49+AD49</f>
        <v>0</v>
      </c>
      <c r="AF49" s="3"/>
      <c r="AG49" s="3">
        <f t="shared" si="53"/>
        <v>0</v>
      </c>
      <c r="AH49" s="3"/>
      <c r="AI49" s="3">
        <f>AG49+AH49</f>
        <v>0</v>
      </c>
      <c r="AJ49" s="3"/>
      <c r="AK49" s="3">
        <f>AE49+AJ49</f>
        <v>0</v>
      </c>
    </row>
    <row r="50" spans="1:37" s="10" customFormat="1" ht="78.75">
      <c r="A50" s="22" t="s">
        <v>174</v>
      </c>
      <c r="B50" s="24" t="s">
        <v>51</v>
      </c>
      <c r="C50" s="3">
        <v>14456212.48</v>
      </c>
      <c r="D50" s="3">
        <v>-809240</v>
      </c>
      <c r="E50" s="3">
        <f t="shared" si="44"/>
        <v>13646972.48</v>
      </c>
      <c r="F50" s="3"/>
      <c r="G50" s="3">
        <f t="shared" si="44"/>
        <v>13646972.48</v>
      </c>
      <c r="H50" s="3"/>
      <c r="I50" s="3">
        <f t="shared" si="44"/>
        <v>13646972.48</v>
      </c>
      <c r="J50" s="3"/>
      <c r="K50" s="3">
        <f t="shared" si="45"/>
        <v>13646972.48</v>
      </c>
      <c r="L50" s="3"/>
      <c r="M50" s="3">
        <f t="shared" si="46"/>
        <v>13646972.48</v>
      </c>
      <c r="N50" s="3"/>
      <c r="O50" s="3">
        <f t="shared" si="4"/>
        <v>13646972.48</v>
      </c>
      <c r="P50" s="3">
        <v>15770295.470000001</v>
      </c>
      <c r="Q50" s="3">
        <v>-588447.17000000004</v>
      </c>
      <c r="R50" s="3">
        <f t="shared" si="47"/>
        <v>15181848.300000001</v>
      </c>
      <c r="S50" s="3"/>
      <c r="T50" s="3">
        <f t="shared" si="48"/>
        <v>15181848.300000001</v>
      </c>
      <c r="U50" s="3"/>
      <c r="V50" s="3">
        <f t="shared" si="49"/>
        <v>15181848.300000001</v>
      </c>
      <c r="W50" s="3"/>
      <c r="X50" s="3">
        <f t="shared" si="49"/>
        <v>15181848.300000001</v>
      </c>
      <c r="Y50" s="3"/>
      <c r="Z50" s="3">
        <f t="shared" si="50"/>
        <v>15181848.300000001</v>
      </c>
      <c r="AA50" s="3">
        <v>15770295.470000001</v>
      </c>
      <c r="AB50" s="3">
        <v>-15770295.470000001</v>
      </c>
      <c r="AC50" s="3">
        <f t="shared" si="51"/>
        <v>0</v>
      </c>
      <c r="AD50" s="3"/>
      <c r="AE50" s="3">
        <f t="shared" si="52"/>
        <v>0</v>
      </c>
      <c r="AF50" s="3"/>
      <c r="AG50" s="3">
        <f t="shared" si="53"/>
        <v>0</v>
      </c>
      <c r="AH50" s="3"/>
      <c r="AI50" s="3">
        <f t="shared" ref="AI50:AI52" si="77">AG50+AH50</f>
        <v>0</v>
      </c>
      <c r="AJ50" s="3"/>
      <c r="AK50" s="3">
        <f t="shared" si="55"/>
        <v>0</v>
      </c>
    </row>
    <row r="51" spans="1:37" s="10" customFormat="1" ht="47.25">
      <c r="A51" s="22" t="s">
        <v>217</v>
      </c>
      <c r="B51" s="24" t="s">
        <v>216</v>
      </c>
      <c r="C51" s="3">
        <v>0</v>
      </c>
      <c r="D51" s="3"/>
      <c r="E51" s="3">
        <f t="shared" si="44"/>
        <v>0</v>
      </c>
      <c r="F51" s="3"/>
      <c r="G51" s="3">
        <f t="shared" ref="G51" si="78">E51+F51</f>
        <v>0</v>
      </c>
      <c r="H51" s="3"/>
      <c r="I51" s="3">
        <f t="shared" ref="I51" si="79">G51+H51</f>
        <v>0</v>
      </c>
      <c r="J51" s="3"/>
      <c r="K51" s="3">
        <f t="shared" si="45"/>
        <v>0</v>
      </c>
      <c r="L51" s="3"/>
      <c r="M51" s="3">
        <f t="shared" si="46"/>
        <v>0</v>
      </c>
      <c r="N51" s="3"/>
      <c r="O51" s="3">
        <f t="shared" si="4"/>
        <v>0</v>
      </c>
      <c r="P51" s="3"/>
      <c r="Q51" s="3"/>
      <c r="R51" s="3">
        <f t="shared" ref="R51" si="80">P51+Q51</f>
        <v>0</v>
      </c>
      <c r="S51" s="3"/>
      <c r="T51" s="3">
        <f t="shared" ref="T51" si="81">R51+S51</f>
        <v>0</v>
      </c>
      <c r="U51" s="3"/>
      <c r="V51" s="3">
        <f t="shared" ref="V51" si="82">T51+U51</f>
        <v>0</v>
      </c>
      <c r="W51" s="3"/>
      <c r="X51" s="3">
        <f t="shared" ref="X51" si="83">V51+W51</f>
        <v>0</v>
      </c>
      <c r="Y51" s="3"/>
      <c r="Z51" s="3">
        <f t="shared" ref="Z51" si="84">T51+U51</f>
        <v>0</v>
      </c>
      <c r="AA51" s="3"/>
      <c r="AB51" s="3"/>
      <c r="AC51" s="3">
        <f t="shared" ref="AC51" si="85">AA51+AB51</f>
        <v>0</v>
      </c>
      <c r="AD51" s="3"/>
      <c r="AE51" s="3">
        <f t="shared" ref="AE51" si="86">AC51+AD51</f>
        <v>0</v>
      </c>
      <c r="AF51" s="3"/>
      <c r="AG51" s="3">
        <f t="shared" si="53"/>
        <v>0</v>
      </c>
      <c r="AH51" s="3"/>
      <c r="AI51" s="3">
        <f t="shared" ref="AI51" si="87">AG51+AH51</f>
        <v>0</v>
      </c>
      <c r="AJ51" s="3"/>
      <c r="AK51" s="3">
        <f t="shared" ref="AK51" si="88">AE51+AJ51</f>
        <v>0</v>
      </c>
    </row>
    <row r="52" spans="1:37" s="10" customFormat="1">
      <c r="A52" s="22" t="s">
        <v>175</v>
      </c>
      <c r="B52" s="24" t="s">
        <v>52</v>
      </c>
      <c r="C52" s="3">
        <v>135665478.37</v>
      </c>
      <c r="D52" s="3">
        <v>51113628.700000003</v>
      </c>
      <c r="E52" s="3">
        <f t="shared" si="44"/>
        <v>186779107.06999999</v>
      </c>
      <c r="F52" s="3">
        <v>-5347987.5199999996</v>
      </c>
      <c r="G52" s="3">
        <f t="shared" si="44"/>
        <v>181431119.54999998</v>
      </c>
      <c r="H52" s="3">
        <v>2581664.59</v>
      </c>
      <c r="I52" s="3">
        <f t="shared" si="44"/>
        <v>184012784.13999999</v>
      </c>
      <c r="J52" s="3">
        <v>78070.84</v>
      </c>
      <c r="K52" s="3">
        <f t="shared" si="45"/>
        <v>184090854.97999999</v>
      </c>
      <c r="L52" s="3">
        <v>22587758.739999998</v>
      </c>
      <c r="M52" s="3">
        <f t="shared" si="46"/>
        <v>206678613.72</v>
      </c>
      <c r="N52" s="3"/>
      <c r="O52" s="3">
        <f t="shared" si="4"/>
        <v>206678613.72</v>
      </c>
      <c r="P52" s="3">
        <v>27086774.050000001</v>
      </c>
      <c r="Q52" s="3"/>
      <c r="R52" s="3">
        <f t="shared" si="47"/>
        <v>27086774.050000001</v>
      </c>
      <c r="S52" s="3"/>
      <c r="T52" s="3">
        <f t="shared" si="48"/>
        <v>27086774.050000001</v>
      </c>
      <c r="U52" s="3"/>
      <c r="V52" s="3">
        <f t="shared" si="49"/>
        <v>27086774.050000001</v>
      </c>
      <c r="W52" s="3"/>
      <c r="X52" s="3">
        <f t="shared" si="49"/>
        <v>27086774.050000001</v>
      </c>
      <c r="Y52" s="3"/>
      <c r="Z52" s="3">
        <f t="shared" si="50"/>
        <v>27086774.050000001</v>
      </c>
      <c r="AA52" s="3">
        <v>27086774.050000001</v>
      </c>
      <c r="AB52" s="3"/>
      <c r="AC52" s="3">
        <f t="shared" si="51"/>
        <v>27086774.050000001</v>
      </c>
      <c r="AD52" s="3"/>
      <c r="AE52" s="3">
        <f t="shared" si="52"/>
        <v>27086774.050000001</v>
      </c>
      <c r="AF52" s="3"/>
      <c r="AG52" s="3">
        <f t="shared" si="53"/>
        <v>27086774.050000001</v>
      </c>
      <c r="AH52" s="3"/>
      <c r="AI52" s="3">
        <f t="shared" si="77"/>
        <v>27086774.050000001</v>
      </c>
      <c r="AJ52" s="3"/>
      <c r="AK52" s="3">
        <f t="shared" si="55"/>
        <v>27086774.050000001</v>
      </c>
    </row>
    <row r="53" spans="1:37" s="15" customFormat="1" ht="31.5">
      <c r="A53" s="19" t="s">
        <v>62</v>
      </c>
      <c r="B53" s="25" t="s">
        <v>53</v>
      </c>
      <c r="C53" s="2">
        <f>SUM(C54:C63)</f>
        <v>628970974.38999999</v>
      </c>
      <c r="D53" s="2">
        <f t="shared" ref="D53:AK53" si="89">SUM(D54:D63)</f>
        <v>-581370</v>
      </c>
      <c r="E53" s="2">
        <f t="shared" si="89"/>
        <v>628389604.38999999</v>
      </c>
      <c r="F53" s="2">
        <f t="shared" si="89"/>
        <v>4570555.9400000004</v>
      </c>
      <c r="G53" s="2">
        <f t="shared" si="89"/>
        <v>632960160.33000004</v>
      </c>
      <c r="H53" s="2">
        <f t="shared" ref="H53" si="90">SUM(H54:H63)</f>
        <v>0</v>
      </c>
      <c r="I53" s="2">
        <f t="shared" si="89"/>
        <v>632960160.33000004</v>
      </c>
      <c r="J53" s="2">
        <f t="shared" ref="J53" si="91">SUM(J54:J63)</f>
        <v>-21087562.899999999</v>
      </c>
      <c r="K53" s="2">
        <f t="shared" si="89"/>
        <v>611872597.43000007</v>
      </c>
      <c r="L53" s="2">
        <f t="shared" ref="L53" si="92">SUM(L54:L63)</f>
        <v>-7034598.4199999999</v>
      </c>
      <c r="M53" s="2">
        <f t="shared" ref="M53" si="93">SUM(M54:M63)</f>
        <v>604837999.00999999</v>
      </c>
      <c r="N53" s="2">
        <f t="shared" ref="N53" si="94">SUM(N54:N63)</f>
        <v>0</v>
      </c>
      <c r="O53" s="2">
        <f t="shared" si="4"/>
        <v>604837999.00999999</v>
      </c>
      <c r="P53" s="2">
        <f t="shared" si="89"/>
        <v>651958979.36000001</v>
      </c>
      <c r="Q53" s="2">
        <f t="shared" si="89"/>
        <v>-7846755.4199999999</v>
      </c>
      <c r="R53" s="2">
        <f t="shared" si="89"/>
        <v>644112223.94000006</v>
      </c>
      <c r="S53" s="2">
        <f t="shared" ref="S53" si="95">SUM(S54:S63)</f>
        <v>3119590</v>
      </c>
      <c r="T53" s="2">
        <f t="shared" si="89"/>
        <v>647231813.94000006</v>
      </c>
      <c r="U53" s="2">
        <f t="shared" ref="U53" si="96">SUM(U54:U63)</f>
        <v>0</v>
      </c>
      <c r="V53" s="2">
        <f t="shared" si="89"/>
        <v>647231813.94000006</v>
      </c>
      <c r="W53" s="2">
        <f t="shared" ref="W53" si="97">SUM(W54:W63)</f>
        <v>0</v>
      </c>
      <c r="X53" s="2">
        <f t="shared" ref="X53:Y53" si="98">SUM(X54:X63)</f>
        <v>647231813.94000006</v>
      </c>
      <c r="Y53" s="2">
        <f t="shared" si="98"/>
        <v>0</v>
      </c>
      <c r="Z53" s="2">
        <f t="shared" si="89"/>
        <v>647231813.94000006</v>
      </c>
      <c r="AA53" s="2">
        <f t="shared" si="89"/>
        <v>684298986.24000001</v>
      </c>
      <c r="AB53" s="2">
        <f t="shared" si="89"/>
        <v>-7298597.4199999999</v>
      </c>
      <c r="AC53" s="2">
        <f t="shared" si="89"/>
        <v>677000388.82000005</v>
      </c>
      <c r="AD53" s="2">
        <f t="shared" ref="AD53" si="99">SUM(AD54:AD63)</f>
        <v>3213999</v>
      </c>
      <c r="AE53" s="2">
        <f t="shared" si="89"/>
        <v>680214387.82000005</v>
      </c>
      <c r="AF53" s="2">
        <f t="shared" ref="AF53" si="100">SUM(AF54:AF63)</f>
        <v>0</v>
      </c>
      <c r="AG53" s="2">
        <f t="shared" ref="AG53:AJ53" si="101">SUM(AG54:AG63)</f>
        <v>680214387.82000005</v>
      </c>
      <c r="AH53" s="2">
        <f t="shared" si="101"/>
        <v>0</v>
      </c>
      <c r="AI53" s="2">
        <f t="shared" si="101"/>
        <v>680214387.82000005</v>
      </c>
      <c r="AJ53" s="2">
        <f t="shared" si="101"/>
        <v>0</v>
      </c>
      <c r="AK53" s="2">
        <f t="shared" si="89"/>
        <v>680214387.82000005</v>
      </c>
    </row>
    <row r="54" spans="1:37" s="10" customFormat="1" ht="47.25">
      <c r="A54" s="22" t="s">
        <v>176</v>
      </c>
      <c r="B54" s="18" t="s">
        <v>57</v>
      </c>
      <c r="C54" s="3">
        <v>556438153.38999999</v>
      </c>
      <c r="D54" s="3"/>
      <c r="E54" s="3">
        <f t="shared" ref="E54:E60" si="102">C54+D54</f>
        <v>556438153.38999999</v>
      </c>
      <c r="F54" s="3">
        <v>4570555.9400000004</v>
      </c>
      <c r="G54" s="3">
        <f t="shared" ref="G54:G60" si="103">E54+F54</f>
        <v>561008709.33000004</v>
      </c>
      <c r="H54" s="3"/>
      <c r="I54" s="3">
        <f t="shared" ref="I54:I60" si="104">G54+H54</f>
        <v>561008709.33000004</v>
      </c>
      <c r="J54" s="3">
        <v>-21124800.899999999</v>
      </c>
      <c r="K54" s="3">
        <f t="shared" si="45"/>
        <v>539883908.43000007</v>
      </c>
      <c r="L54" s="3">
        <v>-4141059.42</v>
      </c>
      <c r="M54" s="3">
        <f t="shared" si="46"/>
        <v>535742849.01000005</v>
      </c>
      <c r="N54" s="3"/>
      <c r="O54" s="3">
        <f t="shared" si="4"/>
        <v>535742849.01000005</v>
      </c>
      <c r="P54" s="3">
        <v>578840608.36000001</v>
      </c>
      <c r="Q54" s="3">
        <v>1675730.58</v>
      </c>
      <c r="R54" s="3">
        <f>P54+Q54</f>
        <v>580516338.94000006</v>
      </c>
      <c r="S54" s="3">
        <v>3119590</v>
      </c>
      <c r="T54" s="3">
        <f>R54+S54</f>
        <v>583635928.94000006</v>
      </c>
      <c r="U54" s="3"/>
      <c r="V54" s="3">
        <f>T54+U54</f>
        <v>583635928.94000006</v>
      </c>
      <c r="W54" s="3"/>
      <c r="X54" s="3">
        <f>V54+W54</f>
        <v>583635928.94000006</v>
      </c>
      <c r="Y54" s="3"/>
      <c r="Z54" s="3">
        <f t="shared" ref="Z54:Z60" si="105">T54+U54</f>
        <v>583635928.94000006</v>
      </c>
      <c r="AA54" s="3">
        <v>610596170.24000001</v>
      </c>
      <c r="AB54" s="3">
        <v>1675730.58</v>
      </c>
      <c r="AC54" s="3">
        <f>AA54+AB54</f>
        <v>612271900.82000005</v>
      </c>
      <c r="AD54" s="3">
        <v>3213999</v>
      </c>
      <c r="AE54" s="3">
        <f t="shared" ref="AE54:AE60" si="106">AC54+AD54</f>
        <v>615485899.82000005</v>
      </c>
      <c r="AF54" s="3"/>
      <c r="AG54" s="3">
        <f>AE54+AF54</f>
        <v>615485899.82000005</v>
      </c>
      <c r="AH54" s="3"/>
      <c r="AI54" s="3">
        <f t="shared" ref="AI54:AI63" si="107">AG54+AH54</f>
        <v>615485899.82000005</v>
      </c>
      <c r="AJ54" s="3"/>
      <c r="AK54" s="3">
        <f t="shared" ref="AK54:AK60" si="108">AE54+AJ54</f>
        <v>615485899.82000005</v>
      </c>
    </row>
    <row r="55" spans="1:37" s="10" customFormat="1" ht="94.5">
      <c r="A55" s="22" t="s">
        <v>177</v>
      </c>
      <c r="B55" s="24" t="s">
        <v>66</v>
      </c>
      <c r="C55" s="3">
        <v>11770058</v>
      </c>
      <c r="D55" s="3"/>
      <c r="E55" s="3">
        <f t="shared" si="102"/>
        <v>11770058</v>
      </c>
      <c r="F55" s="3"/>
      <c r="G55" s="3">
        <f t="shared" si="103"/>
        <v>11770058</v>
      </c>
      <c r="H55" s="3"/>
      <c r="I55" s="3">
        <f t="shared" si="104"/>
        <v>11770058</v>
      </c>
      <c r="J55" s="3"/>
      <c r="K55" s="3">
        <f t="shared" si="45"/>
        <v>11770058</v>
      </c>
      <c r="L55" s="3">
        <v>-2940581</v>
      </c>
      <c r="M55" s="3">
        <f t="shared" si="46"/>
        <v>8829477</v>
      </c>
      <c r="N55" s="3"/>
      <c r="O55" s="3">
        <f t="shared" si="4"/>
        <v>8829477</v>
      </c>
      <c r="P55" s="3">
        <v>12241169</v>
      </c>
      <c r="Q55" s="3"/>
      <c r="R55" s="3">
        <f>P55+Q55</f>
        <v>12241169</v>
      </c>
      <c r="S55" s="3"/>
      <c r="T55" s="3">
        <f>R55+S55</f>
        <v>12241169</v>
      </c>
      <c r="U55" s="3"/>
      <c r="V55" s="3">
        <f t="shared" ref="V55:X68" si="109">T55+U55</f>
        <v>12241169</v>
      </c>
      <c r="W55" s="3"/>
      <c r="X55" s="3">
        <f t="shared" si="109"/>
        <v>12241169</v>
      </c>
      <c r="Y55" s="3"/>
      <c r="Z55" s="3">
        <f t="shared" si="105"/>
        <v>12241169</v>
      </c>
      <c r="AA55" s="3">
        <v>12727726</v>
      </c>
      <c r="AB55" s="3"/>
      <c r="AC55" s="3">
        <f t="shared" ref="AC55:AC57" si="110">AA55+AB55</f>
        <v>12727726</v>
      </c>
      <c r="AD55" s="3"/>
      <c r="AE55" s="3">
        <f t="shared" si="106"/>
        <v>12727726</v>
      </c>
      <c r="AF55" s="3"/>
      <c r="AG55" s="3">
        <f t="shared" ref="AG55:AG63" si="111">AE55+AF55</f>
        <v>12727726</v>
      </c>
      <c r="AH55" s="3"/>
      <c r="AI55" s="3">
        <f t="shared" si="107"/>
        <v>12727726</v>
      </c>
      <c r="AJ55" s="3"/>
      <c r="AK55" s="3">
        <f t="shared" si="108"/>
        <v>12727726</v>
      </c>
    </row>
    <row r="56" spans="1:37" s="10" customFormat="1" ht="78.75">
      <c r="A56" s="17" t="s">
        <v>196</v>
      </c>
      <c r="B56" s="24" t="s">
        <v>197</v>
      </c>
      <c r="C56" s="3">
        <v>25569540</v>
      </c>
      <c r="D56" s="3">
        <v>-3208740</v>
      </c>
      <c r="E56" s="3">
        <f t="shared" si="102"/>
        <v>22360800</v>
      </c>
      <c r="F56" s="3"/>
      <c r="G56" s="3">
        <f t="shared" si="103"/>
        <v>22360800</v>
      </c>
      <c r="H56" s="3"/>
      <c r="I56" s="3">
        <f t="shared" si="104"/>
        <v>22360800</v>
      </c>
      <c r="J56" s="3"/>
      <c r="K56" s="3">
        <f t="shared" si="45"/>
        <v>22360800</v>
      </c>
      <c r="L56" s="3"/>
      <c r="M56" s="3">
        <f t="shared" si="46"/>
        <v>22360800</v>
      </c>
      <c r="N56" s="3"/>
      <c r="O56" s="3">
        <f t="shared" si="4"/>
        <v>22360800</v>
      </c>
      <c r="P56" s="3">
        <v>25569540</v>
      </c>
      <c r="Q56" s="3">
        <v>-12153060</v>
      </c>
      <c r="R56" s="3">
        <f t="shared" ref="R56:R60" si="112">P56+Q56</f>
        <v>13416480</v>
      </c>
      <c r="S56" s="3"/>
      <c r="T56" s="3">
        <f t="shared" ref="T56:T63" si="113">R56+S56</f>
        <v>13416480</v>
      </c>
      <c r="U56" s="3"/>
      <c r="V56" s="3">
        <f t="shared" si="109"/>
        <v>13416480</v>
      </c>
      <c r="W56" s="3"/>
      <c r="X56" s="3">
        <f t="shared" si="109"/>
        <v>13416480</v>
      </c>
      <c r="Y56" s="3"/>
      <c r="Z56" s="3">
        <f t="shared" si="105"/>
        <v>13416480</v>
      </c>
      <c r="AA56" s="3">
        <v>25569540</v>
      </c>
      <c r="AB56" s="3">
        <v>-12153060</v>
      </c>
      <c r="AC56" s="3">
        <f t="shared" si="110"/>
        <v>13416480</v>
      </c>
      <c r="AD56" s="3"/>
      <c r="AE56" s="3">
        <f t="shared" si="106"/>
        <v>13416480</v>
      </c>
      <c r="AF56" s="3"/>
      <c r="AG56" s="3">
        <f t="shared" si="111"/>
        <v>13416480</v>
      </c>
      <c r="AH56" s="3"/>
      <c r="AI56" s="3">
        <f t="shared" si="107"/>
        <v>13416480</v>
      </c>
      <c r="AJ56" s="3"/>
      <c r="AK56" s="3">
        <f t="shared" si="108"/>
        <v>13416480</v>
      </c>
    </row>
    <row r="57" spans="1:37" s="10" customFormat="1" ht="78.75">
      <c r="A57" s="22" t="s">
        <v>178</v>
      </c>
      <c r="B57" s="24" t="s">
        <v>67</v>
      </c>
      <c r="C57" s="3">
        <v>25177</v>
      </c>
      <c r="D57" s="3">
        <v>-16980</v>
      </c>
      <c r="E57" s="3">
        <f t="shared" si="102"/>
        <v>8197</v>
      </c>
      <c r="F57" s="3"/>
      <c r="G57" s="3">
        <f t="shared" si="103"/>
        <v>8197</v>
      </c>
      <c r="H57" s="3"/>
      <c r="I57" s="3">
        <f t="shared" si="104"/>
        <v>8197</v>
      </c>
      <c r="J57" s="3"/>
      <c r="K57" s="3">
        <f t="shared" si="45"/>
        <v>8197</v>
      </c>
      <c r="L57" s="3"/>
      <c r="M57" s="3">
        <f t="shared" si="46"/>
        <v>8197</v>
      </c>
      <c r="N57" s="3"/>
      <c r="O57" s="3">
        <f t="shared" si="4"/>
        <v>8197</v>
      </c>
      <c r="P57" s="3">
        <v>22379</v>
      </c>
      <c r="Q57" s="3">
        <v>-13776</v>
      </c>
      <c r="R57" s="3">
        <f t="shared" si="112"/>
        <v>8603</v>
      </c>
      <c r="S57" s="3"/>
      <c r="T57" s="3">
        <f t="shared" si="113"/>
        <v>8603</v>
      </c>
      <c r="U57" s="3"/>
      <c r="V57" s="3">
        <f t="shared" si="109"/>
        <v>8603</v>
      </c>
      <c r="W57" s="3"/>
      <c r="X57" s="3">
        <f t="shared" si="109"/>
        <v>8603</v>
      </c>
      <c r="Y57" s="3"/>
      <c r="Z57" s="3">
        <f t="shared" si="105"/>
        <v>8603</v>
      </c>
      <c r="AA57" s="3">
        <v>22379</v>
      </c>
      <c r="AB57" s="3">
        <v>-14718</v>
      </c>
      <c r="AC57" s="3">
        <f t="shared" si="110"/>
        <v>7661</v>
      </c>
      <c r="AD57" s="3"/>
      <c r="AE57" s="3">
        <f t="shared" si="106"/>
        <v>7661</v>
      </c>
      <c r="AF57" s="3"/>
      <c r="AG57" s="3">
        <f t="shared" si="111"/>
        <v>7661</v>
      </c>
      <c r="AH57" s="3"/>
      <c r="AI57" s="3">
        <f t="shared" si="107"/>
        <v>7661</v>
      </c>
      <c r="AJ57" s="3"/>
      <c r="AK57" s="3">
        <f t="shared" si="108"/>
        <v>7661</v>
      </c>
    </row>
    <row r="58" spans="1:37" s="10" customFormat="1" ht="78.75" hidden="1">
      <c r="A58" s="22" t="s">
        <v>180</v>
      </c>
      <c r="B58" s="24" t="s">
        <v>55</v>
      </c>
      <c r="C58" s="3"/>
      <c r="D58" s="3"/>
      <c r="E58" s="3">
        <f t="shared" si="102"/>
        <v>0</v>
      </c>
      <c r="F58" s="3"/>
      <c r="G58" s="3">
        <f t="shared" si="103"/>
        <v>0</v>
      </c>
      <c r="H58" s="3"/>
      <c r="I58" s="3">
        <f t="shared" si="104"/>
        <v>0</v>
      </c>
      <c r="J58" s="3"/>
      <c r="K58" s="3">
        <f t="shared" si="45"/>
        <v>0</v>
      </c>
      <c r="L58" s="3"/>
      <c r="M58" s="3">
        <f t="shared" si="46"/>
        <v>0</v>
      </c>
      <c r="N58" s="3"/>
      <c r="O58" s="3">
        <f t="shared" si="4"/>
        <v>0</v>
      </c>
      <c r="P58" s="3"/>
      <c r="Q58" s="3"/>
      <c r="R58" s="3">
        <f t="shared" si="112"/>
        <v>0</v>
      </c>
      <c r="S58" s="3"/>
      <c r="T58" s="3">
        <f t="shared" si="113"/>
        <v>0</v>
      </c>
      <c r="U58" s="3"/>
      <c r="V58" s="3">
        <f t="shared" si="109"/>
        <v>0</v>
      </c>
      <c r="W58" s="3"/>
      <c r="X58" s="3">
        <f t="shared" si="109"/>
        <v>0</v>
      </c>
      <c r="Y58" s="3"/>
      <c r="Z58" s="3">
        <f t="shared" si="105"/>
        <v>0</v>
      </c>
      <c r="AA58" s="3"/>
      <c r="AB58" s="3"/>
      <c r="AC58" s="3">
        <f>AA58+AB58</f>
        <v>0</v>
      </c>
      <c r="AD58" s="3"/>
      <c r="AE58" s="3">
        <f t="shared" si="106"/>
        <v>0</v>
      </c>
      <c r="AF58" s="3"/>
      <c r="AG58" s="3">
        <f t="shared" si="111"/>
        <v>0</v>
      </c>
      <c r="AH58" s="3"/>
      <c r="AI58" s="3">
        <f t="shared" si="107"/>
        <v>0</v>
      </c>
      <c r="AJ58" s="3"/>
      <c r="AK58" s="3">
        <f t="shared" si="108"/>
        <v>0</v>
      </c>
    </row>
    <row r="59" spans="1:37" s="10" customFormat="1" ht="78.75">
      <c r="A59" s="22" t="s">
        <v>181</v>
      </c>
      <c r="B59" s="24" t="s">
        <v>56</v>
      </c>
      <c r="C59" s="3">
        <v>29087850</v>
      </c>
      <c r="D59" s="3">
        <v>2644350</v>
      </c>
      <c r="E59" s="3">
        <f t="shared" si="102"/>
        <v>31732200</v>
      </c>
      <c r="F59" s="3"/>
      <c r="G59" s="3">
        <f t="shared" si="103"/>
        <v>31732200</v>
      </c>
      <c r="H59" s="3"/>
      <c r="I59" s="3">
        <f t="shared" si="104"/>
        <v>31732200</v>
      </c>
      <c r="J59" s="3"/>
      <c r="K59" s="3">
        <f t="shared" si="45"/>
        <v>31732200</v>
      </c>
      <c r="L59" s="3"/>
      <c r="M59" s="3">
        <f t="shared" si="46"/>
        <v>31732200</v>
      </c>
      <c r="N59" s="3"/>
      <c r="O59" s="3">
        <f t="shared" si="4"/>
        <v>31732200</v>
      </c>
      <c r="P59" s="3">
        <v>29087850</v>
      </c>
      <c r="Q59" s="3">
        <v>2644350</v>
      </c>
      <c r="R59" s="3">
        <f t="shared" si="112"/>
        <v>31732200</v>
      </c>
      <c r="S59" s="3"/>
      <c r="T59" s="3">
        <f t="shared" si="113"/>
        <v>31732200</v>
      </c>
      <c r="U59" s="3"/>
      <c r="V59" s="3">
        <f t="shared" si="109"/>
        <v>31732200</v>
      </c>
      <c r="W59" s="3"/>
      <c r="X59" s="3">
        <f t="shared" si="109"/>
        <v>31732200</v>
      </c>
      <c r="Y59" s="3"/>
      <c r="Z59" s="3">
        <f t="shared" si="105"/>
        <v>31732200</v>
      </c>
      <c r="AA59" s="3">
        <v>29087850</v>
      </c>
      <c r="AB59" s="3">
        <v>3193450</v>
      </c>
      <c r="AC59" s="3">
        <f>AA59+AB59</f>
        <v>32281300</v>
      </c>
      <c r="AD59" s="3"/>
      <c r="AE59" s="3">
        <f t="shared" si="106"/>
        <v>32281300</v>
      </c>
      <c r="AF59" s="3"/>
      <c r="AG59" s="3">
        <f t="shared" si="111"/>
        <v>32281300</v>
      </c>
      <c r="AH59" s="3"/>
      <c r="AI59" s="3">
        <f t="shared" si="107"/>
        <v>32281300</v>
      </c>
      <c r="AJ59" s="3"/>
      <c r="AK59" s="3">
        <f t="shared" si="108"/>
        <v>32281300</v>
      </c>
    </row>
    <row r="60" spans="1:37" s="10" customFormat="1" hidden="1">
      <c r="A60" s="22"/>
      <c r="B60" s="24"/>
      <c r="C60" s="3"/>
      <c r="D60" s="3"/>
      <c r="E60" s="3">
        <f t="shared" si="102"/>
        <v>0</v>
      </c>
      <c r="F60" s="3"/>
      <c r="G60" s="3">
        <f t="shared" si="103"/>
        <v>0</v>
      </c>
      <c r="H60" s="3"/>
      <c r="I60" s="3">
        <f t="shared" si="104"/>
        <v>0</v>
      </c>
      <c r="J60" s="3"/>
      <c r="K60" s="3">
        <f t="shared" si="45"/>
        <v>0</v>
      </c>
      <c r="L60" s="3"/>
      <c r="M60" s="3">
        <f t="shared" si="46"/>
        <v>0</v>
      </c>
      <c r="N60" s="3"/>
      <c r="O60" s="3">
        <f t="shared" si="4"/>
        <v>0</v>
      </c>
      <c r="P60" s="3"/>
      <c r="Q60" s="3"/>
      <c r="R60" s="3">
        <f t="shared" si="112"/>
        <v>0</v>
      </c>
      <c r="S60" s="3"/>
      <c r="T60" s="3">
        <f t="shared" si="113"/>
        <v>0</v>
      </c>
      <c r="U60" s="3"/>
      <c r="V60" s="3">
        <f t="shared" si="109"/>
        <v>0</v>
      </c>
      <c r="W60" s="3"/>
      <c r="X60" s="3">
        <f t="shared" si="109"/>
        <v>0</v>
      </c>
      <c r="Y60" s="3"/>
      <c r="Z60" s="3">
        <f t="shared" si="105"/>
        <v>0</v>
      </c>
      <c r="AA60" s="3"/>
      <c r="AB60" s="3"/>
      <c r="AC60" s="3">
        <f>AA60+AB60</f>
        <v>0</v>
      </c>
      <c r="AD60" s="3"/>
      <c r="AE60" s="3">
        <f t="shared" si="106"/>
        <v>0</v>
      </c>
      <c r="AF60" s="3"/>
      <c r="AG60" s="3">
        <f t="shared" si="111"/>
        <v>0</v>
      </c>
      <c r="AH60" s="3"/>
      <c r="AI60" s="3">
        <f t="shared" si="107"/>
        <v>0</v>
      </c>
      <c r="AJ60" s="3"/>
      <c r="AK60" s="3">
        <f t="shared" si="108"/>
        <v>0</v>
      </c>
    </row>
    <row r="61" spans="1:37" s="10" customFormat="1" ht="47.25">
      <c r="A61" s="22" t="s">
        <v>179</v>
      </c>
      <c r="B61" s="24" t="s">
        <v>54</v>
      </c>
      <c r="C61" s="3">
        <v>3028921</v>
      </c>
      <c r="D61" s="3"/>
      <c r="E61" s="3">
        <f t="shared" si="44"/>
        <v>3028921</v>
      </c>
      <c r="F61" s="3"/>
      <c r="G61" s="3">
        <f t="shared" si="44"/>
        <v>3028921</v>
      </c>
      <c r="H61" s="3"/>
      <c r="I61" s="3">
        <f t="shared" si="44"/>
        <v>3028921</v>
      </c>
      <c r="J61" s="3"/>
      <c r="K61" s="3">
        <f t="shared" si="45"/>
        <v>3028921</v>
      </c>
      <c r="L61" s="3"/>
      <c r="M61" s="3">
        <f t="shared" si="46"/>
        <v>3028921</v>
      </c>
      <c r="N61" s="3"/>
      <c r="O61" s="3">
        <f t="shared" si="4"/>
        <v>3028921</v>
      </c>
      <c r="P61" s="3">
        <v>3028921</v>
      </c>
      <c r="Q61" s="3"/>
      <c r="R61" s="3">
        <f t="shared" si="47"/>
        <v>3028921</v>
      </c>
      <c r="S61" s="3"/>
      <c r="T61" s="3">
        <f t="shared" si="113"/>
        <v>3028921</v>
      </c>
      <c r="U61" s="3"/>
      <c r="V61" s="3">
        <f t="shared" si="109"/>
        <v>3028921</v>
      </c>
      <c r="W61" s="3"/>
      <c r="X61" s="3">
        <f t="shared" si="109"/>
        <v>3028921</v>
      </c>
      <c r="Y61" s="3"/>
      <c r="Z61" s="3">
        <f t="shared" si="50"/>
        <v>3028921</v>
      </c>
      <c r="AA61" s="3">
        <v>3028921</v>
      </c>
      <c r="AB61" s="3"/>
      <c r="AC61" s="3">
        <f t="shared" si="51"/>
        <v>3028921</v>
      </c>
      <c r="AD61" s="3"/>
      <c r="AE61" s="3">
        <f t="shared" si="52"/>
        <v>3028921</v>
      </c>
      <c r="AF61" s="3"/>
      <c r="AG61" s="3">
        <f t="shared" si="111"/>
        <v>3028921</v>
      </c>
      <c r="AH61" s="3"/>
      <c r="AI61" s="3">
        <f t="shared" si="107"/>
        <v>3028921</v>
      </c>
      <c r="AJ61" s="3"/>
      <c r="AK61" s="3">
        <f t="shared" si="55"/>
        <v>3028921</v>
      </c>
    </row>
    <row r="62" spans="1:37" s="10" customFormat="1" ht="31.5">
      <c r="A62" s="22" t="s">
        <v>199</v>
      </c>
      <c r="B62" s="24" t="s">
        <v>195</v>
      </c>
      <c r="C62" s="3">
        <v>2329974</v>
      </c>
      <c r="D62" s="3"/>
      <c r="E62" s="3">
        <f t="shared" si="44"/>
        <v>2329974</v>
      </c>
      <c r="F62" s="3"/>
      <c r="G62" s="3">
        <f t="shared" si="44"/>
        <v>2329974</v>
      </c>
      <c r="H62" s="3"/>
      <c r="I62" s="3">
        <f t="shared" si="44"/>
        <v>2329974</v>
      </c>
      <c r="J62" s="3">
        <v>28835</v>
      </c>
      <c r="K62" s="3">
        <f t="shared" si="45"/>
        <v>2358809</v>
      </c>
      <c r="L62" s="3">
        <v>36426</v>
      </c>
      <c r="M62" s="3">
        <f t="shared" si="46"/>
        <v>2395235</v>
      </c>
      <c r="N62" s="3"/>
      <c r="O62" s="3">
        <f t="shared" si="4"/>
        <v>2395235</v>
      </c>
      <c r="P62" s="3">
        <v>2447211</v>
      </c>
      <c r="Q62" s="3"/>
      <c r="R62" s="3">
        <f t="shared" ref="R62:R63" si="114">P62+Q62</f>
        <v>2447211</v>
      </c>
      <c r="S62" s="3"/>
      <c r="T62" s="3">
        <f t="shared" si="113"/>
        <v>2447211</v>
      </c>
      <c r="U62" s="3"/>
      <c r="V62" s="3">
        <f t="shared" si="109"/>
        <v>2447211</v>
      </c>
      <c r="W62" s="3"/>
      <c r="X62" s="3">
        <f t="shared" si="109"/>
        <v>2447211</v>
      </c>
      <c r="Y62" s="3"/>
      <c r="Z62" s="3">
        <f t="shared" ref="Z62:Z63" si="115">T62+U62</f>
        <v>2447211</v>
      </c>
      <c r="AA62" s="3">
        <v>2545099</v>
      </c>
      <c r="AB62" s="3"/>
      <c r="AC62" s="3">
        <f t="shared" ref="AC62:AC63" si="116">AA62+AB62</f>
        <v>2545099</v>
      </c>
      <c r="AD62" s="3"/>
      <c r="AE62" s="3">
        <f t="shared" ref="AE62:AE63" si="117">AC62+AD62</f>
        <v>2545099</v>
      </c>
      <c r="AF62" s="3"/>
      <c r="AG62" s="3">
        <f t="shared" si="111"/>
        <v>2545099</v>
      </c>
      <c r="AH62" s="3"/>
      <c r="AI62" s="3">
        <f t="shared" si="107"/>
        <v>2545099</v>
      </c>
      <c r="AJ62" s="3"/>
      <c r="AK62" s="3">
        <f t="shared" ref="AK62:AK63" si="118">AE62+AJ62</f>
        <v>2545099</v>
      </c>
    </row>
    <row r="63" spans="1:37" s="10" customFormat="1">
      <c r="A63" s="22" t="s">
        <v>200</v>
      </c>
      <c r="B63" s="24" t="s">
        <v>201</v>
      </c>
      <c r="C63" s="3">
        <v>721301</v>
      </c>
      <c r="D63" s="3"/>
      <c r="E63" s="3">
        <f t="shared" si="44"/>
        <v>721301</v>
      </c>
      <c r="F63" s="3"/>
      <c r="G63" s="3">
        <f t="shared" si="44"/>
        <v>721301</v>
      </c>
      <c r="H63" s="3"/>
      <c r="I63" s="3">
        <f t="shared" si="44"/>
        <v>721301</v>
      </c>
      <c r="J63" s="3">
        <v>8403</v>
      </c>
      <c r="K63" s="3">
        <f t="shared" si="45"/>
        <v>729704</v>
      </c>
      <c r="L63" s="3">
        <v>10616</v>
      </c>
      <c r="M63" s="3">
        <f t="shared" si="46"/>
        <v>740320</v>
      </c>
      <c r="N63" s="3"/>
      <c r="O63" s="3">
        <f t="shared" si="4"/>
        <v>740320</v>
      </c>
      <c r="P63" s="3">
        <v>721301</v>
      </c>
      <c r="Q63" s="3"/>
      <c r="R63" s="3">
        <f t="shared" si="114"/>
        <v>721301</v>
      </c>
      <c r="S63" s="3"/>
      <c r="T63" s="3">
        <f t="shared" si="113"/>
        <v>721301</v>
      </c>
      <c r="U63" s="3"/>
      <c r="V63" s="3">
        <f t="shared" si="109"/>
        <v>721301</v>
      </c>
      <c r="W63" s="3"/>
      <c r="X63" s="3">
        <f t="shared" si="109"/>
        <v>721301</v>
      </c>
      <c r="Y63" s="3"/>
      <c r="Z63" s="3">
        <f t="shared" si="115"/>
        <v>721301</v>
      </c>
      <c r="AA63" s="3">
        <v>721301</v>
      </c>
      <c r="AB63" s="3"/>
      <c r="AC63" s="3">
        <f t="shared" si="116"/>
        <v>721301</v>
      </c>
      <c r="AD63" s="3"/>
      <c r="AE63" s="3">
        <f t="shared" si="117"/>
        <v>721301</v>
      </c>
      <c r="AF63" s="3"/>
      <c r="AG63" s="3">
        <f t="shared" si="111"/>
        <v>721301</v>
      </c>
      <c r="AH63" s="3"/>
      <c r="AI63" s="3">
        <f t="shared" si="107"/>
        <v>721301</v>
      </c>
      <c r="AJ63" s="3"/>
      <c r="AK63" s="3">
        <f t="shared" si="118"/>
        <v>721301</v>
      </c>
    </row>
    <row r="64" spans="1:37" s="15" customFormat="1">
      <c r="A64" s="19" t="s">
        <v>63</v>
      </c>
      <c r="B64" s="25" t="s">
        <v>58</v>
      </c>
      <c r="C64" s="2">
        <f t="shared" ref="C64:M64" si="119">SUM(C65:C68)</f>
        <v>73391500</v>
      </c>
      <c r="D64" s="2">
        <f t="shared" si="119"/>
        <v>286631590.5</v>
      </c>
      <c r="E64" s="2">
        <f t="shared" si="119"/>
        <v>360023090.5</v>
      </c>
      <c r="F64" s="2">
        <f t="shared" si="119"/>
        <v>0</v>
      </c>
      <c r="G64" s="2">
        <f t="shared" si="119"/>
        <v>360023090.5</v>
      </c>
      <c r="H64" s="2">
        <f t="shared" si="119"/>
        <v>2095350</v>
      </c>
      <c r="I64" s="2">
        <f t="shared" si="119"/>
        <v>362118440.5</v>
      </c>
      <c r="J64" s="2">
        <f t="shared" si="119"/>
        <v>4990819.53</v>
      </c>
      <c r="K64" s="2">
        <f t="shared" si="119"/>
        <v>367109260.02999997</v>
      </c>
      <c r="L64" s="2">
        <f t="shared" si="119"/>
        <v>333590.5</v>
      </c>
      <c r="M64" s="2">
        <f t="shared" si="119"/>
        <v>367442850.52999997</v>
      </c>
      <c r="N64" s="2">
        <f t="shared" ref="N64" si="120">SUM(N65:N68)</f>
        <v>0</v>
      </c>
      <c r="O64" s="2">
        <f t="shared" si="4"/>
        <v>367442850.52999997</v>
      </c>
      <c r="P64" s="2">
        <f t="shared" ref="P64:AK64" si="121">SUM(P65:P68)</f>
        <v>52598600</v>
      </c>
      <c r="Q64" s="2">
        <f t="shared" si="121"/>
        <v>-20751359.899999999</v>
      </c>
      <c r="R64" s="2">
        <f t="shared" si="121"/>
        <v>31847240.100000001</v>
      </c>
      <c r="S64" s="2">
        <f t="shared" si="121"/>
        <v>0</v>
      </c>
      <c r="T64" s="2">
        <f t="shared" si="121"/>
        <v>31847240.100000001</v>
      </c>
      <c r="U64" s="2">
        <f t="shared" si="121"/>
        <v>0</v>
      </c>
      <c r="V64" s="2">
        <f t="shared" si="121"/>
        <v>31847240.100000001</v>
      </c>
      <c r="W64" s="2">
        <f t="shared" si="121"/>
        <v>0</v>
      </c>
      <c r="X64" s="2">
        <f t="shared" si="121"/>
        <v>31847240.100000001</v>
      </c>
      <c r="Y64" s="2">
        <f t="shared" si="121"/>
        <v>0</v>
      </c>
      <c r="Z64" s="2">
        <f t="shared" si="121"/>
        <v>31847240.100000001</v>
      </c>
      <c r="AA64" s="2">
        <f t="shared" si="121"/>
        <v>52598600</v>
      </c>
      <c r="AB64" s="2">
        <f t="shared" si="121"/>
        <v>-20751359.899999999</v>
      </c>
      <c r="AC64" s="2">
        <f t="shared" si="121"/>
        <v>31847240.100000001</v>
      </c>
      <c r="AD64" s="2">
        <f t="shared" si="121"/>
        <v>0</v>
      </c>
      <c r="AE64" s="2">
        <f t="shared" si="121"/>
        <v>31847240.100000001</v>
      </c>
      <c r="AF64" s="2">
        <f t="shared" si="121"/>
        <v>0</v>
      </c>
      <c r="AG64" s="2">
        <f t="shared" si="121"/>
        <v>31847240.100000001</v>
      </c>
      <c r="AH64" s="2">
        <f t="shared" si="121"/>
        <v>0</v>
      </c>
      <c r="AI64" s="2">
        <f t="shared" si="121"/>
        <v>31847240.100000001</v>
      </c>
      <c r="AJ64" s="2">
        <f t="shared" si="121"/>
        <v>0</v>
      </c>
      <c r="AK64" s="2">
        <f t="shared" si="121"/>
        <v>31847240.100000001</v>
      </c>
    </row>
    <row r="65" spans="1:37" s="10" customFormat="1" ht="63">
      <c r="A65" s="22" t="s">
        <v>182</v>
      </c>
      <c r="B65" s="24" t="s">
        <v>59</v>
      </c>
      <c r="C65" s="3">
        <v>48236500</v>
      </c>
      <c r="D65" s="3">
        <v>284492200</v>
      </c>
      <c r="E65" s="3">
        <f t="shared" si="44"/>
        <v>332728700</v>
      </c>
      <c r="F65" s="3"/>
      <c r="G65" s="3">
        <f t="shared" si="44"/>
        <v>332728700</v>
      </c>
      <c r="H65" s="3"/>
      <c r="I65" s="3">
        <f t="shared" si="44"/>
        <v>332728700</v>
      </c>
      <c r="J65" s="3"/>
      <c r="K65" s="3">
        <f t="shared" si="45"/>
        <v>332728700</v>
      </c>
      <c r="L65" s="3"/>
      <c r="M65" s="3">
        <f t="shared" si="46"/>
        <v>332728700</v>
      </c>
      <c r="N65" s="3"/>
      <c r="O65" s="3">
        <f t="shared" si="4"/>
        <v>332728700</v>
      </c>
      <c r="P65" s="3">
        <v>23348600</v>
      </c>
      <c r="Q65" s="3">
        <v>-23348600</v>
      </c>
      <c r="R65" s="3">
        <f t="shared" si="47"/>
        <v>0</v>
      </c>
      <c r="S65" s="3"/>
      <c r="T65" s="3">
        <f t="shared" si="48"/>
        <v>0</v>
      </c>
      <c r="U65" s="3"/>
      <c r="V65" s="3">
        <f t="shared" si="109"/>
        <v>0</v>
      </c>
      <c r="W65" s="3"/>
      <c r="X65" s="3">
        <f t="shared" si="109"/>
        <v>0</v>
      </c>
      <c r="Y65" s="3"/>
      <c r="Z65" s="3">
        <f t="shared" si="50"/>
        <v>0</v>
      </c>
      <c r="AA65" s="3">
        <v>23348600</v>
      </c>
      <c r="AB65" s="3">
        <v>-23348600</v>
      </c>
      <c r="AC65" s="3">
        <f t="shared" si="51"/>
        <v>0</v>
      </c>
      <c r="AD65" s="3"/>
      <c r="AE65" s="3">
        <f t="shared" si="52"/>
        <v>0</v>
      </c>
      <c r="AF65" s="3"/>
      <c r="AG65" s="3">
        <f>AE65+AF65</f>
        <v>0</v>
      </c>
      <c r="AH65" s="3"/>
      <c r="AI65" s="3">
        <f>AG65+AH65</f>
        <v>0</v>
      </c>
      <c r="AJ65" s="3"/>
      <c r="AK65" s="3">
        <f>AI65+AJ65</f>
        <v>0</v>
      </c>
    </row>
    <row r="66" spans="1:37" s="10" customFormat="1" ht="110.25">
      <c r="A66" s="22" t="s">
        <v>239</v>
      </c>
      <c r="B66" s="34" t="s">
        <v>238</v>
      </c>
      <c r="C66" s="3"/>
      <c r="D66" s="3">
        <v>618390.5</v>
      </c>
      <c r="E66" s="3">
        <f t="shared" si="44"/>
        <v>618390.5</v>
      </c>
      <c r="F66" s="3"/>
      <c r="G66" s="3">
        <f t="shared" si="44"/>
        <v>618390.5</v>
      </c>
      <c r="H66" s="3"/>
      <c r="I66" s="3">
        <f t="shared" ref="I66" si="122">G66+H66</f>
        <v>618390.5</v>
      </c>
      <c r="J66" s="3"/>
      <c r="K66" s="3">
        <f t="shared" ref="K66" si="123">I66+J66</f>
        <v>618390.5</v>
      </c>
      <c r="L66" s="3">
        <v>333590.5</v>
      </c>
      <c r="M66" s="3">
        <f t="shared" ref="M66" si="124">L66+K66</f>
        <v>951981</v>
      </c>
      <c r="N66" s="3"/>
      <c r="O66" s="3">
        <f t="shared" ref="O66" si="125">M66+N66</f>
        <v>951981</v>
      </c>
      <c r="P66" s="3"/>
      <c r="Q66" s="3">
        <v>2597240.1</v>
      </c>
      <c r="R66" s="3">
        <f t="shared" ref="R66" si="126">P66+Q66</f>
        <v>2597240.1</v>
      </c>
      <c r="S66" s="3"/>
      <c r="T66" s="3">
        <f t="shared" ref="T66" si="127">R66+S66</f>
        <v>2597240.1</v>
      </c>
      <c r="U66" s="3"/>
      <c r="V66" s="3">
        <f t="shared" ref="V66" si="128">T66+U66</f>
        <v>2597240.1</v>
      </c>
      <c r="W66" s="3"/>
      <c r="X66" s="3">
        <f t="shared" ref="X66" si="129">V66+W66</f>
        <v>2597240.1</v>
      </c>
      <c r="Y66" s="3"/>
      <c r="Z66" s="3">
        <f t="shared" ref="Z66" si="130">T66+U66</f>
        <v>2597240.1</v>
      </c>
      <c r="AA66" s="3"/>
      <c r="AB66" s="3">
        <v>2597240.1</v>
      </c>
      <c r="AC66" s="3">
        <f t="shared" si="51"/>
        <v>2597240.1</v>
      </c>
      <c r="AD66" s="3"/>
      <c r="AE66" s="3">
        <f t="shared" ref="AE66" si="131">AC66+AD66</f>
        <v>2597240.1</v>
      </c>
      <c r="AF66" s="3"/>
      <c r="AG66" s="3">
        <f t="shared" ref="AG66" si="132">AE66+AF66</f>
        <v>2597240.1</v>
      </c>
      <c r="AH66" s="3"/>
      <c r="AI66" s="3">
        <f t="shared" ref="AI66" si="133">AG66+AH66</f>
        <v>2597240.1</v>
      </c>
      <c r="AJ66" s="3"/>
      <c r="AK66" s="3">
        <f t="shared" ref="AK66" si="134">AI66+AJ66</f>
        <v>2597240.1</v>
      </c>
    </row>
    <row r="67" spans="1:37" s="10" customFormat="1" ht="78.75">
      <c r="A67" s="22" t="s">
        <v>183</v>
      </c>
      <c r="B67" s="24" t="s">
        <v>60</v>
      </c>
      <c r="C67" s="3">
        <v>25155000</v>
      </c>
      <c r="D67" s="3">
        <v>1521000</v>
      </c>
      <c r="E67" s="3">
        <f t="shared" si="44"/>
        <v>26676000</v>
      </c>
      <c r="F67" s="3"/>
      <c r="G67" s="3">
        <f t="shared" si="44"/>
        <v>26676000</v>
      </c>
      <c r="H67" s="3"/>
      <c r="I67" s="3">
        <f t="shared" si="44"/>
        <v>26676000</v>
      </c>
      <c r="J67" s="3"/>
      <c r="K67" s="3">
        <f t="shared" si="45"/>
        <v>26676000</v>
      </c>
      <c r="L67" s="3"/>
      <c r="M67" s="3">
        <f t="shared" si="46"/>
        <v>26676000</v>
      </c>
      <c r="N67" s="3"/>
      <c r="O67" s="3">
        <f t="shared" si="4"/>
        <v>26676000</v>
      </c>
      <c r="P67" s="3">
        <v>29250000</v>
      </c>
      <c r="Q67" s="3"/>
      <c r="R67" s="3">
        <f t="shared" si="47"/>
        <v>29250000</v>
      </c>
      <c r="S67" s="3"/>
      <c r="T67" s="3">
        <f t="shared" si="48"/>
        <v>29250000</v>
      </c>
      <c r="U67" s="3"/>
      <c r="V67" s="3">
        <f t="shared" si="109"/>
        <v>29250000</v>
      </c>
      <c r="W67" s="3"/>
      <c r="X67" s="3">
        <f t="shared" si="109"/>
        <v>29250000</v>
      </c>
      <c r="Y67" s="3"/>
      <c r="Z67" s="3">
        <f t="shared" si="50"/>
        <v>29250000</v>
      </c>
      <c r="AA67" s="3">
        <v>29250000</v>
      </c>
      <c r="AB67" s="3"/>
      <c r="AC67" s="3">
        <f t="shared" si="51"/>
        <v>29250000</v>
      </c>
      <c r="AD67" s="3"/>
      <c r="AE67" s="3">
        <f t="shared" si="52"/>
        <v>29250000</v>
      </c>
      <c r="AF67" s="3"/>
      <c r="AG67" s="3">
        <f t="shared" ref="AG67:AK68" si="135">AE67+AF67</f>
        <v>29250000</v>
      </c>
      <c r="AH67" s="3"/>
      <c r="AI67" s="3">
        <f t="shared" si="135"/>
        <v>29250000</v>
      </c>
      <c r="AJ67" s="3"/>
      <c r="AK67" s="3">
        <f t="shared" si="135"/>
        <v>29250000</v>
      </c>
    </row>
    <row r="68" spans="1:37" s="10" customFormat="1" ht="31.5">
      <c r="A68" s="22" t="s">
        <v>241</v>
      </c>
      <c r="B68" s="34" t="s">
        <v>240</v>
      </c>
      <c r="C68" s="3">
        <v>0</v>
      </c>
      <c r="D68" s="3"/>
      <c r="E68" s="3">
        <f t="shared" ref="E68" si="136">C68+D68</f>
        <v>0</v>
      </c>
      <c r="F68" s="3"/>
      <c r="G68" s="3">
        <f t="shared" ref="G68" si="137">E68+F68</f>
        <v>0</v>
      </c>
      <c r="H68" s="3">
        <v>2095350</v>
      </c>
      <c r="I68" s="3">
        <f t="shared" ref="I68" si="138">G68+H68</f>
        <v>2095350</v>
      </c>
      <c r="J68" s="3">
        <v>4990819.53</v>
      </c>
      <c r="K68" s="3">
        <f t="shared" si="45"/>
        <v>7086169.5300000003</v>
      </c>
      <c r="L68" s="3"/>
      <c r="M68" s="3">
        <f t="shared" si="46"/>
        <v>7086169.5300000003</v>
      </c>
      <c r="N68" s="3"/>
      <c r="O68" s="3">
        <f t="shared" si="4"/>
        <v>7086169.5300000003</v>
      </c>
      <c r="P68" s="3"/>
      <c r="Q68" s="3"/>
      <c r="R68" s="3">
        <f t="shared" ref="R68" si="139">P68+Q68</f>
        <v>0</v>
      </c>
      <c r="S68" s="3"/>
      <c r="T68" s="3">
        <f t="shared" ref="T68" si="140">R68+S68</f>
        <v>0</v>
      </c>
      <c r="U68" s="3"/>
      <c r="V68" s="3">
        <f t="shared" si="109"/>
        <v>0</v>
      </c>
      <c r="W68" s="3"/>
      <c r="X68" s="3">
        <f t="shared" si="109"/>
        <v>0</v>
      </c>
      <c r="Y68" s="3"/>
      <c r="Z68" s="3">
        <f t="shared" ref="Z68" si="141">T68+U68</f>
        <v>0</v>
      </c>
      <c r="AA68" s="3"/>
      <c r="AB68" s="3"/>
      <c r="AC68" s="3">
        <f t="shared" ref="AC68" si="142">AA68+AB68</f>
        <v>0</v>
      </c>
      <c r="AD68" s="3"/>
      <c r="AE68" s="3">
        <f t="shared" ref="AE68" si="143">AC68+AD68</f>
        <v>0</v>
      </c>
      <c r="AF68" s="3"/>
      <c r="AG68" s="3">
        <f t="shared" si="135"/>
        <v>0</v>
      </c>
      <c r="AH68" s="3"/>
      <c r="AI68" s="3">
        <f t="shared" si="135"/>
        <v>0</v>
      </c>
      <c r="AJ68" s="3"/>
      <c r="AK68" s="3">
        <f t="shared" si="135"/>
        <v>0</v>
      </c>
    </row>
    <row r="69" spans="1:37" s="27" customFormat="1">
      <c r="A69" s="26" t="s">
        <v>68</v>
      </c>
      <c r="B69" s="14" t="s">
        <v>1</v>
      </c>
      <c r="C69" s="4">
        <f t="shared" ref="C69:K69" si="144">SUM(C70,C79,C81,C84,C91,C96,C98,C105,C108,C112,C115,C117,C119)</f>
        <v>1672867103.7800002</v>
      </c>
      <c r="D69" s="4">
        <f t="shared" si="144"/>
        <v>380210016.31999999</v>
      </c>
      <c r="E69" s="4">
        <f t="shared" si="144"/>
        <v>2053077120.0999999</v>
      </c>
      <c r="F69" s="4">
        <f t="shared" si="144"/>
        <v>13748966.610000003</v>
      </c>
      <c r="G69" s="4">
        <f t="shared" si="144"/>
        <v>2066826086.71</v>
      </c>
      <c r="H69" s="4">
        <f t="shared" si="144"/>
        <v>24677014.59</v>
      </c>
      <c r="I69" s="4">
        <f t="shared" si="144"/>
        <v>2091503101.3000002</v>
      </c>
      <c r="J69" s="4">
        <f t="shared" si="144"/>
        <v>-4995182.7899999991</v>
      </c>
      <c r="K69" s="4">
        <f t="shared" si="144"/>
        <v>2086507918.51</v>
      </c>
      <c r="L69" s="4">
        <f t="shared" ref="L69:M69" si="145">SUM(L70,L79,L81,L84,L91,L96,L98,L105,L108,L112,L115,L117,L119)</f>
        <v>137903796.03999996</v>
      </c>
      <c r="M69" s="4">
        <f t="shared" si="145"/>
        <v>2224411714.5500002</v>
      </c>
      <c r="N69" s="4">
        <f>SUM(N70,N79,N81,N84,N91,N96,N98,N105,N108,N112,N115,N117,N119)</f>
        <v>-27738672.059999999</v>
      </c>
      <c r="O69" s="4">
        <f t="shared" ref="O69:AK69" si="146">SUM(O70,O79,O81,O84,O91,O96,O98,O105,O108,O112,O115,O117,O119)</f>
        <v>2196673042.4900002</v>
      </c>
      <c r="P69" s="4">
        <f t="shared" si="146"/>
        <v>1474383495.04</v>
      </c>
      <c r="Q69" s="4">
        <f t="shared" si="146"/>
        <v>-29469417.090000004</v>
      </c>
      <c r="R69" s="4">
        <f t="shared" si="146"/>
        <v>1444914077.95</v>
      </c>
      <c r="S69" s="4">
        <f t="shared" si="146"/>
        <v>3119590</v>
      </c>
      <c r="T69" s="4">
        <f t="shared" si="146"/>
        <v>1448033667.95</v>
      </c>
      <c r="U69" s="4">
        <f t="shared" si="146"/>
        <v>0</v>
      </c>
      <c r="V69" s="4">
        <f t="shared" si="146"/>
        <v>1448033667.95</v>
      </c>
      <c r="W69" s="4">
        <f t="shared" si="146"/>
        <v>0</v>
      </c>
      <c r="X69" s="4">
        <f t="shared" si="146"/>
        <v>1448033667.95</v>
      </c>
      <c r="Y69" s="4">
        <f t="shared" si="146"/>
        <v>0</v>
      </c>
      <c r="Z69" s="4">
        <f t="shared" si="146"/>
        <v>1448033667.95</v>
      </c>
      <c r="AA69" s="4">
        <f t="shared" si="146"/>
        <v>1483438050.2</v>
      </c>
      <c r="AB69" s="4">
        <f t="shared" si="146"/>
        <v>-45170807.600000001</v>
      </c>
      <c r="AC69" s="4">
        <f t="shared" si="146"/>
        <v>1438267242.6000001</v>
      </c>
      <c r="AD69" s="4">
        <f t="shared" si="146"/>
        <v>3213999</v>
      </c>
      <c r="AE69" s="4">
        <f t="shared" si="146"/>
        <v>1441481241.6000001</v>
      </c>
      <c r="AF69" s="4">
        <f t="shared" si="146"/>
        <v>0</v>
      </c>
      <c r="AG69" s="4">
        <f t="shared" si="146"/>
        <v>1441481241.6000001</v>
      </c>
      <c r="AH69" s="4">
        <f t="shared" si="146"/>
        <v>0</v>
      </c>
      <c r="AI69" s="4">
        <f t="shared" si="146"/>
        <v>1441481241.6000001</v>
      </c>
      <c r="AJ69" s="4">
        <f t="shared" si="146"/>
        <v>0</v>
      </c>
      <c r="AK69" s="4">
        <f t="shared" si="146"/>
        <v>1441481241.6000001</v>
      </c>
    </row>
    <row r="70" spans="1:37" s="27" customFormat="1">
      <c r="A70" s="26" t="s">
        <v>69</v>
      </c>
      <c r="B70" s="16" t="s">
        <v>2</v>
      </c>
      <c r="C70" s="4">
        <v>225645233.73000002</v>
      </c>
      <c r="D70" s="4">
        <v>46969590.43</v>
      </c>
      <c r="E70" s="4">
        <v>272614824.15999997</v>
      </c>
      <c r="F70" s="4">
        <v>-2764543.9300000006</v>
      </c>
      <c r="G70" s="4">
        <v>269850280.23000002</v>
      </c>
      <c r="H70" s="4">
        <v>-659613.66999999993</v>
      </c>
      <c r="I70" s="4">
        <v>269190666.56</v>
      </c>
      <c r="J70" s="4">
        <v>-7234332.419999999</v>
      </c>
      <c r="K70" s="4">
        <v>261956334.13999999</v>
      </c>
      <c r="L70" s="4">
        <v>564561.75999999954</v>
      </c>
      <c r="M70" s="4">
        <v>262520895.89999998</v>
      </c>
      <c r="N70" s="4">
        <f>SUM(N71:N78)</f>
        <v>0</v>
      </c>
      <c r="O70" s="4">
        <f t="shared" ref="O70:O118" si="147">M70+N70</f>
        <v>262520895.89999998</v>
      </c>
      <c r="P70" s="4">
        <v>219807297.12</v>
      </c>
      <c r="Q70" s="4">
        <v>-13776</v>
      </c>
      <c r="R70" s="4">
        <v>219793521.12</v>
      </c>
      <c r="S70" s="4">
        <v>0</v>
      </c>
      <c r="T70" s="4">
        <v>219793521.12</v>
      </c>
      <c r="U70" s="4">
        <v>0</v>
      </c>
      <c r="V70" s="4">
        <v>219793521.12</v>
      </c>
      <c r="W70" s="4">
        <v>0</v>
      </c>
      <c r="X70" s="4">
        <v>219793521.12</v>
      </c>
      <c r="Y70" s="4">
        <v>0</v>
      </c>
      <c r="Z70" s="4">
        <v>219793521.12</v>
      </c>
      <c r="AA70" s="4">
        <v>195492799.69999999</v>
      </c>
      <c r="AB70" s="4">
        <v>-14718</v>
      </c>
      <c r="AC70" s="4">
        <v>195478081.69999999</v>
      </c>
      <c r="AD70" s="4">
        <v>0</v>
      </c>
      <c r="AE70" s="4">
        <v>195478081.69999999</v>
      </c>
      <c r="AF70" s="4">
        <v>0</v>
      </c>
      <c r="AG70" s="4">
        <v>195478081.69999999</v>
      </c>
      <c r="AH70" s="4">
        <v>0</v>
      </c>
      <c r="AI70" s="4">
        <v>195478081.69999999</v>
      </c>
      <c r="AJ70" s="4">
        <v>0</v>
      </c>
      <c r="AK70" s="4">
        <v>195478081.69999999</v>
      </c>
    </row>
    <row r="71" spans="1:37" ht="47.25">
      <c r="A71" s="28" t="s">
        <v>70</v>
      </c>
      <c r="B71" s="6" t="s">
        <v>3</v>
      </c>
      <c r="C71" s="29">
        <v>3194060</v>
      </c>
      <c r="D71" s="29">
        <v>-123.8</v>
      </c>
      <c r="E71" s="29">
        <v>3193936.2</v>
      </c>
      <c r="F71" s="29">
        <v>0</v>
      </c>
      <c r="G71" s="29">
        <v>3193936.2</v>
      </c>
      <c r="H71" s="29">
        <v>0</v>
      </c>
      <c r="I71" s="29">
        <v>3193936.2</v>
      </c>
      <c r="J71" s="29">
        <v>42536.34</v>
      </c>
      <c r="K71" s="29">
        <v>3236472.54</v>
      </c>
      <c r="L71" s="29">
        <v>-38372.54</v>
      </c>
      <c r="M71" s="29">
        <v>3198100</v>
      </c>
      <c r="N71" s="29"/>
      <c r="O71" s="29">
        <f t="shared" si="147"/>
        <v>3198100</v>
      </c>
      <c r="P71" s="29">
        <v>3324040</v>
      </c>
      <c r="Q71" s="29">
        <v>0</v>
      </c>
      <c r="R71" s="29">
        <v>3324040</v>
      </c>
      <c r="S71" s="29">
        <v>0</v>
      </c>
      <c r="T71" s="29">
        <v>3324040</v>
      </c>
      <c r="U71" s="29">
        <v>0</v>
      </c>
      <c r="V71" s="29">
        <v>3324040</v>
      </c>
      <c r="W71" s="29">
        <v>0</v>
      </c>
      <c r="X71" s="29">
        <v>3324040</v>
      </c>
      <c r="Y71" s="29">
        <v>0</v>
      </c>
      <c r="Z71" s="29">
        <v>3324040</v>
      </c>
      <c r="AA71" s="29">
        <v>3324040</v>
      </c>
      <c r="AB71" s="29">
        <v>0</v>
      </c>
      <c r="AC71" s="29">
        <v>3324040</v>
      </c>
      <c r="AD71" s="29">
        <v>0</v>
      </c>
      <c r="AE71" s="29">
        <v>3324040</v>
      </c>
      <c r="AF71" s="29">
        <v>0</v>
      </c>
      <c r="AG71" s="29">
        <v>3324040</v>
      </c>
      <c r="AH71" s="29">
        <v>0</v>
      </c>
      <c r="AI71" s="29">
        <v>3324040</v>
      </c>
      <c r="AJ71" s="29">
        <v>0</v>
      </c>
      <c r="AK71" s="29">
        <v>3324040</v>
      </c>
    </row>
    <row r="72" spans="1:37" ht="63">
      <c r="A72" s="28" t="s">
        <v>71</v>
      </c>
      <c r="B72" s="6" t="s">
        <v>4</v>
      </c>
      <c r="C72" s="29">
        <v>9397800</v>
      </c>
      <c r="D72" s="29">
        <v>0</v>
      </c>
      <c r="E72" s="29">
        <v>9397800</v>
      </c>
      <c r="F72" s="29">
        <v>208000</v>
      </c>
      <c r="G72" s="29">
        <v>9605800</v>
      </c>
      <c r="H72" s="29">
        <v>0</v>
      </c>
      <c r="I72" s="29">
        <v>9605800</v>
      </c>
      <c r="J72" s="29">
        <v>247000</v>
      </c>
      <c r="K72" s="29">
        <v>9852800</v>
      </c>
      <c r="L72" s="29">
        <v>-480752</v>
      </c>
      <c r="M72" s="29">
        <v>9372048</v>
      </c>
      <c r="N72" s="29"/>
      <c r="O72" s="29">
        <f t="shared" si="147"/>
        <v>9372048</v>
      </c>
      <c r="P72" s="29">
        <v>9340800</v>
      </c>
      <c r="Q72" s="29">
        <v>0</v>
      </c>
      <c r="R72" s="29">
        <v>9340800</v>
      </c>
      <c r="S72" s="29">
        <v>0</v>
      </c>
      <c r="T72" s="29">
        <v>9340800</v>
      </c>
      <c r="U72" s="29">
        <v>0</v>
      </c>
      <c r="V72" s="29">
        <v>9340800</v>
      </c>
      <c r="W72" s="29">
        <v>0</v>
      </c>
      <c r="X72" s="29">
        <v>9340800</v>
      </c>
      <c r="Y72" s="29">
        <v>0</v>
      </c>
      <c r="Z72" s="29">
        <v>9340800</v>
      </c>
      <c r="AA72" s="29">
        <v>9340800</v>
      </c>
      <c r="AB72" s="29">
        <v>0</v>
      </c>
      <c r="AC72" s="29">
        <v>9340800</v>
      </c>
      <c r="AD72" s="29">
        <v>0</v>
      </c>
      <c r="AE72" s="29">
        <v>9340800</v>
      </c>
      <c r="AF72" s="29">
        <v>0</v>
      </c>
      <c r="AG72" s="29">
        <v>9340800</v>
      </c>
      <c r="AH72" s="29">
        <v>0</v>
      </c>
      <c r="AI72" s="29">
        <v>9340800</v>
      </c>
      <c r="AJ72" s="29">
        <v>0</v>
      </c>
      <c r="AK72" s="29">
        <v>9340800</v>
      </c>
    </row>
    <row r="73" spans="1:37" ht="63">
      <c r="A73" s="28" t="s">
        <v>72</v>
      </c>
      <c r="B73" s="6" t="s">
        <v>5</v>
      </c>
      <c r="C73" s="29">
        <v>75570797.359999999</v>
      </c>
      <c r="D73" s="29">
        <v>0</v>
      </c>
      <c r="E73" s="29">
        <v>75570797.359999999</v>
      </c>
      <c r="F73" s="29">
        <v>2179665</v>
      </c>
      <c r="G73" s="29">
        <v>77750462.359999999</v>
      </c>
      <c r="H73" s="29">
        <v>0</v>
      </c>
      <c r="I73" s="29">
        <v>77750462.359999999</v>
      </c>
      <c r="J73" s="29">
        <v>1087613.77</v>
      </c>
      <c r="K73" s="29">
        <v>78838076.129999995</v>
      </c>
      <c r="L73" s="29">
        <v>786347</v>
      </c>
      <c r="M73" s="29">
        <v>79624423.129999995</v>
      </c>
      <c r="N73" s="29"/>
      <c r="O73" s="29">
        <f t="shared" si="147"/>
        <v>79624423.129999995</v>
      </c>
      <c r="P73" s="29">
        <v>78004887.120000005</v>
      </c>
      <c r="Q73" s="29">
        <v>0</v>
      </c>
      <c r="R73" s="29">
        <v>78004887.120000005</v>
      </c>
      <c r="S73" s="29">
        <v>0</v>
      </c>
      <c r="T73" s="29">
        <v>78004887.120000005</v>
      </c>
      <c r="U73" s="29">
        <v>0</v>
      </c>
      <c r="V73" s="29">
        <v>78004887.120000005</v>
      </c>
      <c r="W73" s="29">
        <v>0</v>
      </c>
      <c r="X73" s="29">
        <v>78004887.120000005</v>
      </c>
      <c r="Y73" s="29">
        <v>0</v>
      </c>
      <c r="Z73" s="29">
        <v>78004887.120000005</v>
      </c>
      <c r="AA73" s="29">
        <v>78005096.700000003</v>
      </c>
      <c r="AB73" s="29">
        <v>0</v>
      </c>
      <c r="AC73" s="29">
        <v>78005096.700000003</v>
      </c>
      <c r="AD73" s="29">
        <v>0</v>
      </c>
      <c r="AE73" s="29">
        <v>78005096.700000003</v>
      </c>
      <c r="AF73" s="29">
        <v>0</v>
      </c>
      <c r="AG73" s="29">
        <v>78005096.700000003</v>
      </c>
      <c r="AH73" s="29">
        <v>0</v>
      </c>
      <c r="AI73" s="29">
        <v>78005096.700000003</v>
      </c>
      <c r="AJ73" s="29">
        <v>0</v>
      </c>
      <c r="AK73" s="29">
        <v>78005096.700000003</v>
      </c>
    </row>
    <row r="74" spans="1:37">
      <c r="A74" s="28" t="s">
        <v>73</v>
      </c>
      <c r="B74" s="6" t="s">
        <v>6</v>
      </c>
      <c r="C74" s="29">
        <v>25177</v>
      </c>
      <c r="D74" s="29">
        <v>-16980</v>
      </c>
      <c r="E74" s="29">
        <v>8197</v>
      </c>
      <c r="F74" s="29">
        <v>0</v>
      </c>
      <c r="G74" s="29">
        <v>8197</v>
      </c>
      <c r="H74" s="29">
        <v>0</v>
      </c>
      <c r="I74" s="29">
        <v>8197</v>
      </c>
      <c r="J74" s="29">
        <v>0</v>
      </c>
      <c r="K74" s="29">
        <v>8197</v>
      </c>
      <c r="L74" s="29">
        <v>0</v>
      </c>
      <c r="M74" s="29">
        <v>8197</v>
      </c>
      <c r="N74" s="29"/>
      <c r="O74" s="29">
        <f t="shared" si="147"/>
        <v>8197</v>
      </c>
      <c r="P74" s="29">
        <v>22379</v>
      </c>
      <c r="Q74" s="29">
        <v>-13776</v>
      </c>
      <c r="R74" s="29">
        <v>8603</v>
      </c>
      <c r="S74" s="29">
        <v>0</v>
      </c>
      <c r="T74" s="29">
        <v>8603</v>
      </c>
      <c r="U74" s="29">
        <v>0</v>
      </c>
      <c r="V74" s="29">
        <v>8603</v>
      </c>
      <c r="W74" s="29">
        <v>0</v>
      </c>
      <c r="X74" s="29">
        <v>8603</v>
      </c>
      <c r="Y74" s="29">
        <v>0</v>
      </c>
      <c r="Z74" s="29">
        <v>8603</v>
      </c>
      <c r="AA74" s="29">
        <v>22379</v>
      </c>
      <c r="AB74" s="29">
        <v>-14718</v>
      </c>
      <c r="AC74" s="29">
        <v>7661</v>
      </c>
      <c r="AD74" s="29">
        <v>0</v>
      </c>
      <c r="AE74" s="29">
        <v>7661</v>
      </c>
      <c r="AF74" s="29">
        <v>0</v>
      </c>
      <c r="AG74" s="29">
        <v>7661</v>
      </c>
      <c r="AH74" s="29">
        <v>0</v>
      </c>
      <c r="AI74" s="29">
        <v>7661</v>
      </c>
      <c r="AJ74" s="29">
        <v>0</v>
      </c>
      <c r="AK74" s="29">
        <v>7661</v>
      </c>
    </row>
    <row r="75" spans="1:37" ht="47.25">
      <c r="A75" s="28" t="s">
        <v>74</v>
      </c>
      <c r="B75" s="6" t="s">
        <v>7</v>
      </c>
      <c r="C75" s="29">
        <v>14647480.08</v>
      </c>
      <c r="D75" s="29">
        <v>858920.32</v>
      </c>
      <c r="E75" s="29">
        <v>15506400.4</v>
      </c>
      <c r="F75" s="29">
        <v>2594857.4699999997</v>
      </c>
      <c r="G75" s="29">
        <v>18101257.870000001</v>
      </c>
      <c r="H75" s="29">
        <v>0</v>
      </c>
      <c r="I75" s="29">
        <v>18101257.870000001</v>
      </c>
      <c r="J75" s="29">
        <v>379665.63</v>
      </c>
      <c r="K75" s="29">
        <v>18480923.5</v>
      </c>
      <c r="L75" s="29">
        <v>2202876.3899999997</v>
      </c>
      <c r="M75" s="29">
        <v>20683799.890000001</v>
      </c>
      <c r="N75" s="29"/>
      <c r="O75" s="29">
        <f t="shared" si="147"/>
        <v>20683799.890000001</v>
      </c>
      <c r="P75" s="29">
        <v>16601193</v>
      </c>
      <c r="Q75" s="29">
        <v>0</v>
      </c>
      <c r="R75" s="29">
        <v>16601193</v>
      </c>
      <c r="S75" s="29">
        <v>0</v>
      </c>
      <c r="T75" s="29">
        <v>16601193</v>
      </c>
      <c r="U75" s="29">
        <v>0</v>
      </c>
      <c r="V75" s="29">
        <v>16601193</v>
      </c>
      <c r="W75" s="29">
        <v>0</v>
      </c>
      <c r="X75" s="29">
        <v>16601193</v>
      </c>
      <c r="Y75" s="29">
        <v>0</v>
      </c>
      <c r="Z75" s="29">
        <v>16601193</v>
      </c>
      <c r="AA75" s="29">
        <v>16601193</v>
      </c>
      <c r="AB75" s="29">
        <v>0</v>
      </c>
      <c r="AC75" s="29">
        <v>16601193</v>
      </c>
      <c r="AD75" s="29">
        <v>0</v>
      </c>
      <c r="AE75" s="29">
        <v>16601193</v>
      </c>
      <c r="AF75" s="29">
        <v>0</v>
      </c>
      <c r="AG75" s="29">
        <v>16601193</v>
      </c>
      <c r="AH75" s="29">
        <v>0</v>
      </c>
      <c r="AI75" s="29">
        <v>16601193</v>
      </c>
      <c r="AJ75" s="29">
        <v>0</v>
      </c>
      <c r="AK75" s="29">
        <v>16601193</v>
      </c>
    </row>
    <row r="76" spans="1:37" ht="31.5">
      <c r="A76" s="28" t="s">
        <v>75</v>
      </c>
      <c r="B76" s="6" t="s">
        <v>8</v>
      </c>
      <c r="C76" s="29">
        <v>0</v>
      </c>
      <c r="D76" s="29">
        <v>5706000</v>
      </c>
      <c r="E76" s="29">
        <v>5706000</v>
      </c>
      <c r="F76" s="29">
        <v>0</v>
      </c>
      <c r="G76" s="29">
        <v>5706000</v>
      </c>
      <c r="H76" s="29">
        <v>0</v>
      </c>
      <c r="I76" s="29">
        <v>5706000</v>
      </c>
      <c r="J76" s="29">
        <v>0</v>
      </c>
      <c r="K76" s="29">
        <v>5706000</v>
      </c>
      <c r="L76" s="29">
        <v>0</v>
      </c>
      <c r="M76" s="29">
        <v>5706000</v>
      </c>
      <c r="N76" s="29"/>
      <c r="O76" s="29">
        <f t="shared" si="147"/>
        <v>5706000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</row>
    <row r="77" spans="1:37">
      <c r="A77" s="28" t="s">
        <v>76</v>
      </c>
      <c r="B77" s="6" t="s">
        <v>9</v>
      </c>
      <c r="C77" s="29">
        <v>5000000</v>
      </c>
      <c r="D77" s="29">
        <v>16240000</v>
      </c>
      <c r="E77" s="29">
        <v>21240000</v>
      </c>
      <c r="F77" s="29">
        <v>0</v>
      </c>
      <c r="G77" s="29">
        <v>21240000</v>
      </c>
      <c r="H77" s="29">
        <v>0</v>
      </c>
      <c r="I77" s="29">
        <v>21240000</v>
      </c>
      <c r="J77" s="29">
        <v>-15754308.310000001</v>
      </c>
      <c r="K77" s="29">
        <v>5485691.6899999995</v>
      </c>
      <c r="L77" s="29">
        <v>-655670.1</v>
      </c>
      <c r="M77" s="29">
        <v>4830021.5899999989</v>
      </c>
      <c r="N77" s="29"/>
      <c r="O77" s="29">
        <f t="shared" si="147"/>
        <v>4830021.5899999989</v>
      </c>
      <c r="P77" s="29">
        <v>10000000</v>
      </c>
      <c r="Q77" s="29">
        <v>0</v>
      </c>
      <c r="R77" s="29">
        <v>10000000</v>
      </c>
      <c r="S77" s="29">
        <v>0</v>
      </c>
      <c r="T77" s="29">
        <v>10000000</v>
      </c>
      <c r="U77" s="29">
        <v>0</v>
      </c>
      <c r="V77" s="29">
        <v>10000000</v>
      </c>
      <c r="W77" s="29">
        <v>0</v>
      </c>
      <c r="X77" s="29">
        <v>10000000</v>
      </c>
      <c r="Y77" s="29">
        <v>0</v>
      </c>
      <c r="Z77" s="29">
        <v>10000000</v>
      </c>
      <c r="AA77" s="29">
        <v>10000000</v>
      </c>
      <c r="AB77" s="29">
        <v>0</v>
      </c>
      <c r="AC77" s="29">
        <v>10000000</v>
      </c>
      <c r="AD77" s="29">
        <v>0</v>
      </c>
      <c r="AE77" s="29">
        <v>10000000</v>
      </c>
      <c r="AF77" s="29">
        <v>0</v>
      </c>
      <c r="AG77" s="29">
        <v>10000000</v>
      </c>
      <c r="AH77" s="29">
        <v>0</v>
      </c>
      <c r="AI77" s="29">
        <v>10000000</v>
      </c>
      <c r="AJ77" s="29">
        <v>0</v>
      </c>
      <c r="AK77" s="29">
        <v>10000000</v>
      </c>
    </row>
    <row r="78" spans="1:37">
      <c r="A78" s="28" t="s">
        <v>77</v>
      </c>
      <c r="B78" s="6" t="s">
        <v>10</v>
      </c>
      <c r="C78" s="29">
        <v>117809919.29000001</v>
      </c>
      <c r="D78" s="29">
        <v>24181773.91</v>
      </c>
      <c r="E78" s="29">
        <v>141991693.19999999</v>
      </c>
      <c r="F78" s="29">
        <v>-7747066.4000000004</v>
      </c>
      <c r="G78" s="29">
        <v>134244626.80000001</v>
      </c>
      <c r="H78" s="29">
        <v>-659613.66999999993</v>
      </c>
      <c r="I78" s="29">
        <v>133585013.13000001</v>
      </c>
      <c r="J78" s="29">
        <v>6763160.1500000013</v>
      </c>
      <c r="K78" s="29">
        <v>140348173.28</v>
      </c>
      <c r="L78" s="29">
        <v>-1249866.99</v>
      </c>
      <c r="M78" s="29">
        <v>139098306.28999999</v>
      </c>
      <c r="N78" s="29"/>
      <c r="O78" s="29">
        <f t="shared" si="147"/>
        <v>139098306.28999999</v>
      </c>
      <c r="P78" s="29">
        <v>102513998</v>
      </c>
      <c r="Q78" s="29">
        <v>0</v>
      </c>
      <c r="R78" s="29">
        <v>102513998</v>
      </c>
      <c r="S78" s="29">
        <v>0</v>
      </c>
      <c r="T78" s="29">
        <v>102513998</v>
      </c>
      <c r="U78" s="29">
        <v>0</v>
      </c>
      <c r="V78" s="29">
        <v>102513998</v>
      </c>
      <c r="W78" s="29">
        <v>0</v>
      </c>
      <c r="X78" s="29">
        <v>102513998</v>
      </c>
      <c r="Y78" s="29">
        <v>0</v>
      </c>
      <c r="Z78" s="29">
        <v>102513998</v>
      </c>
      <c r="AA78" s="29">
        <v>78199291</v>
      </c>
      <c r="AB78" s="29">
        <v>0</v>
      </c>
      <c r="AC78" s="29">
        <v>78199291</v>
      </c>
      <c r="AD78" s="29">
        <v>0</v>
      </c>
      <c r="AE78" s="29">
        <v>78199291</v>
      </c>
      <c r="AF78" s="29">
        <v>0</v>
      </c>
      <c r="AG78" s="29">
        <v>78199291</v>
      </c>
      <c r="AH78" s="29">
        <v>0</v>
      </c>
      <c r="AI78" s="29">
        <v>78199291</v>
      </c>
      <c r="AJ78" s="29">
        <v>0</v>
      </c>
      <c r="AK78" s="29">
        <v>78199291</v>
      </c>
    </row>
    <row r="79" spans="1:37" s="27" customFormat="1" hidden="1">
      <c r="A79" s="26" t="s">
        <v>78</v>
      </c>
      <c r="B79" s="16" t="s">
        <v>11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f t="shared" si="147"/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</row>
    <row r="80" spans="1:37" hidden="1">
      <c r="A80" s="28" t="s">
        <v>79</v>
      </c>
      <c r="B80" s="6" t="s">
        <v>12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47"/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</row>
    <row r="81" spans="1:37" s="27" customFormat="1" ht="31.5">
      <c r="A81" s="26" t="s">
        <v>80</v>
      </c>
      <c r="B81" s="16" t="s">
        <v>13</v>
      </c>
      <c r="C81" s="31">
        <v>22654595.07</v>
      </c>
      <c r="D81" s="31">
        <v>585570.61</v>
      </c>
      <c r="E81" s="31">
        <v>23240165.68</v>
      </c>
      <c r="F81" s="31">
        <v>300000</v>
      </c>
      <c r="G81" s="31">
        <v>23540165.68</v>
      </c>
      <c r="H81" s="31">
        <v>0</v>
      </c>
      <c r="I81" s="31">
        <v>23540165.68</v>
      </c>
      <c r="J81" s="31">
        <v>295251.37</v>
      </c>
      <c r="K81" s="31">
        <v>23835417.049999997</v>
      </c>
      <c r="L81" s="31">
        <v>-28616.690000000002</v>
      </c>
      <c r="M81" s="31">
        <v>23806800.359999999</v>
      </c>
      <c r="N81" s="31">
        <f>SUM(N82:N83)</f>
        <v>0</v>
      </c>
      <c r="O81" s="31">
        <f t="shared" si="147"/>
        <v>23806800.359999999</v>
      </c>
      <c r="P81" s="31">
        <v>14782874</v>
      </c>
      <c r="Q81" s="31">
        <v>0</v>
      </c>
      <c r="R81" s="31">
        <v>14782874</v>
      </c>
      <c r="S81" s="31">
        <v>0</v>
      </c>
      <c r="T81" s="31">
        <v>14782874</v>
      </c>
      <c r="U81" s="31">
        <v>0</v>
      </c>
      <c r="V81" s="31">
        <v>14782874</v>
      </c>
      <c r="W81" s="31">
        <v>0</v>
      </c>
      <c r="X81" s="31">
        <v>14782874</v>
      </c>
      <c r="Y81" s="31">
        <v>0</v>
      </c>
      <c r="Z81" s="31">
        <v>14782874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</row>
    <row r="82" spans="1:37">
      <c r="A82" s="28" t="s">
        <v>81</v>
      </c>
      <c r="B82" s="6" t="s">
        <v>208</v>
      </c>
      <c r="C82" s="29">
        <v>48000</v>
      </c>
      <c r="D82" s="29">
        <v>0</v>
      </c>
      <c r="E82" s="29">
        <v>48000</v>
      </c>
      <c r="F82" s="29">
        <v>0</v>
      </c>
      <c r="G82" s="29">
        <v>48000</v>
      </c>
      <c r="H82" s="29">
        <v>0</v>
      </c>
      <c r="I82" s="29">
        <v>48000</v>
      </c>
      <c r="J82" s="29">
        <v>0</v>
      </c>
      <c r="K82" s="29">
        <v>48000</v>
      </c>
      <c r="L82" s="29">
        <v>0</v>
      </c>
      <c r="M82" s="29">
        <v>48000</v>
      </c>
      <c r="N82" s="29"/>
      <c r="O82" s="29">
        <f t="shared" si="147"/>
        <v>48000</v>
      </c>
      <c r="P82" s="29">
        <v>40000</v>
      </c>
      <c r="Q82" s="29">
        <v>0</v>
      </c>
      <c r="R82" s="29">
        <v>40000</v>
      </c>
      <c r="S82" s="29">
        <v>0</v>
      </c>
      <c r="T82" s="29">
        <v>40000</v>
      </c>
      <c r="U82" s="29">
        <v>0</v>
      </c>
      <c r="V82" s="29">
        <v>40000</v>
      </c>
      <c r="W82" s="29">
        <v>0</v>
      </c>
      <c r="X82" s="29">
        <v>40000</v>
      </c>
      <c r="Y82" s="29">
        <v>0</v>
      </c>
      <c r="Z82" s="29">
        <v>40000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</row>
    <row r="83" spans="1:37" ht="47.25">
      <c r="A83" s="28" t="s">
        <v>206</v>
      </c>
      <c r="B83" s="6" t="s">
        <v>207</v>
      </c>
      <c r="C83" s="29">
        <v>22606595.07</v>
      </c>
      <c r="D83" s="29">
        <v>585570.61</v>
      </c>
      <c r="E83" s="29">
        <v>23192165.68</v>
      </c>
      <c r="F83" s="29">
        <v>300000</v>
      </c>
      <c r="G83" s="29">
        <v>23492165.68</v>
      </c>
      <c r="H83" s="29">
        <v>0</v>
      </c>
      <c r="I83" s="29">
        <v>23492165.68</v>
      </c>
      <c r="J83" s="29">
        <v>295251.37</v>
      </c>
      <c r="K83" s="29">
        <v>23787417.049999997</v>
      </c>
      <c r="L83" s="29">
        <v>-28616.690000000002</v>
      </c>
      <c r="M83" s="29">
        <v>23758800.359999999</v>
      </c>
      <c r="N83" s="29"/>
      <c r="O83" s="29">
        <f t="shared" si="147"/>
        <v>23758800.359999999</v>
      </c>
      <c r="P83" s="29">
        <v>14742874</v>
      </c>
      <c r="Q83" s="29">
        <v>0</v>
      </c>
      <c r="R83" s="29">
        <v>14742874</v>
      </c>
      <c r="S83" s="29">
        <v>0</v>
      </c>
      <c r="T83" s="29">
        <v>14742874</v>
      </c>
      <c r="U83" s="29">
        <v>0</v>
      </c>
      <c r="V83" s="29">
        <v>14742874</v>
      </c>
      <c r="W83" s="29">
        <v>0</v>
      </c>
      <c r="X83" s="29">
        <v>14742874</v>
      </c>
      <c r="Y83" s="29">
        <v>0</v>
      </c>
      <c r="Z83" s="29">
        <v>14742874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</row>
    <row r="84" spans="1:37" s="27" customFormat="1">
      <c r="A84" s="26" t="s">
        <v>82</v>
      </c>
      <c r="B84" s="16" t="s">
        <v>14</v>
      </c>
      <c r="C84" s="31">
        <v>147430804.53999999</v>
      </c>
      <c r="D84" s="31">
        <v>2028970.5500000003</v>
      </c>
      <c r="E84" s="31">
        <v>149459775.09</v>
      </c>
      <c r="F84" s="31">
        <v>1843359.94</v>
      </c>
      <c r="G84" s="31">
        <v>151303135.03</v>
      </c>
      <c r="H84" s="31">
        <v>25000000</v>
      </c>
      <c r="I84" s="31">
        <v>176303135.03</v>
      </c>
      <c r="J84" s="31">
        <v>8775120.3100000005</v>
      </c>
      <c r="K84" s="31">
        <v>185078255.34</v>
      </c>
      <c r="L84" s="31">
        <v>21467107.790000003</v>
      </c>
      <c r="M84" s="31">
        <v>206545363.13</v>
      </c>
      <c r="N84" s="31">
        <f>SUM(N85:N90)</f>
        <v>0</v>
      </c>
      <c r="O84" s="31">
        <f t="shared" si="147"/>
        <v>206545363.13</v>
      </c>
      <c r="P84" s="31">
        <v>52712599.020000003</v>
      </c>
      <c r="Q84" s="31">
        <v>1675730.58</v>
      </c>
      <c r="R84" s="31">
        <v>54388329.600000001</v>
      </c>
      <c r="S84" s="31">
        <v>0</v>
      </c>
      <c r="T84" s="31">
        <v>54388329.600000001</v>
      </c>
      <c r="U84" s="31">
        <v>0</v>
      </c>
      <c r="V84" s="31">
        <v>54388329.600000001</v>
      </c>
      <c r="W84" s="31">
        <v>0</v>
      </c>
      <c r="X84" s="31">
        <v>54388329.600000001</v>
      </c>
      <c r="Y84" s="31">
        <v>0</v>
      </c>
      <c r="Z84" s="31">
        <v>54388329.600000001</v>
      </c>
      <c r="AA84" s="31">
        <v>52220599.020000003</v>
      </c>
      <c r="AB84" s="31">
        <v>1675730.58</v>
      </c>
      <c r="AC84" s="31">
        <v>53896329.600000001</v>
      </c>
      <c r="AD84" s="31">
        <v>0</v>
      </c>
      <c r="AE84" s="31">
        <v>53896329.600000001</v>
      </c>
      <c r="AF84" s="31">
        <v>0</v>
      </c>
      <c r="AG84" s="31">
        <v>53896329.600000001</v>
      </c>
      <c r="AH84" s="31">
        <v>0</v>
      </c>
      <c r="AI84" s="31">
        <v>53896329.600000001</v>
      </c>
      <c r="AJ84" s="31">
        <v>0</v>
      </c>
      <c r="AK84" s="31">
        <v>53896329.600000001</v>
      </c>
    </row>
    <row r="85" spans="1:37">
      <c r="A85" s="28" t="s">
        <v>83</v>
      </c>
      <c r="B85" s="6" t="s">
        <v>15</v>
      </c>
      <c r="C85" s="32">
        <v>2334600.6</v>
      </c>
      <c r="D85" s="32">
        <v>440900</v>
      </c>
      <c r="E85" s="32">
        <v>2775500.6</v>
      </c>
      <c r="F85" s="32">
        <v>1843359.94</v>
      </c>
      <c r="G85" s="32">
        <v>4618860.54</v>
      </c>
      <c r="H85" s="32">
        <v>0</v>
      </c>
      <c r="I85" s="32">
        <v>4618860.54</v>
      </c>
      <c r="J85" s="32">
        <v>0</v>
      </c>
      <c r="K85" s="32">
        <v>4618860.54</v>
      </c>
      <c r="L85" s="32">
        <v>0</v>
      </c>
      <c r="M85" s="32">
        <v>4618860.54</v>
      </c>
      <c r="N85" s="32"/>
      <c r="O85" s="32">
        <f t="shared" si="147"/>
        <v>4618860.54</v>
      </c>
      <c r="P85" s="32">
        <v>658870.02</v>
      </c>
      <c r="Q85" s="32">
        <v>1675730.58</v>
      </c>
      <c r="R85" s="32">
        <v>2334600.6</v>
      </c>
      <c r="S85" s="32">
        <v>0</v>
      </c>
      <c r="T85" s="32">
        <v>2334600.6</v>
      </c>
      <c r="U85" s="32">
        <v>0</v>
      </c>
      <c r="V85" s="32">
        <v>2334600.6</v>
      </c>
      <c r="W85" s="32">
        <v>0</v>
      </c>
      <c r="X85" s="32">
        <v>2334600.6</v>
      </c>
      <c r="Y85" s="32">
        <v>0</v>
      </c>
      <c r="Z85" s="32">
        <v>2334600.6</v>
      </c>
      <c r="AA85" s="32">
        <v>658870.02</v>
      </c>
      <c r="AB85" s="32">
        <v>1675730.58</v>
      </c>
      <c r="AC85" s="32">
        <v>2334600.6</v>
      </c>
      <c r="AD85" s="32">
        <v>0</v>
      </c>
      <c r="AE85" s="32">
        <v>2334600.6</v>
      </c>
      <c r="AF85" s="32">
        <v>0</v>
      </c>
      <c r="AG85" s="32">
        <v>2334600.6</v>
      </c>
      <c r="AH85" s="32">
        <v>0</v>
      </c>
      <c r="AI85" s="32">
        <v>2334600.6</v>
      </c>
      <c r="AJ85" s="32">
        <v>0</v>
      </c>
      <c r="AK85" s="32">
        <v>2334600.6</v>
      </c>
    </row>
    <row r="86" spans="1:37">
      <c r="A86" s="28" t="s">
        <v>84</v>
      </c>
      <c r="B86" s="6" t="s">
        <v>16</v>
      </c>
      <c r="C86" s="29">
        <v>24917424.399999999</v>
      </c>
      <c r="D86" s="29">
        <v>-2411929.44</v>
      </c>
      <c r="E86" s="29">
        <v>22505494.960000001</v>
      </c>
      <c r="F86" s="29">
        <v>0</v>
      </c>
      <c r="G86" s="29">
        <v>22505494.960000001</v>
      </c>
      <c r="H86" s="29">
        <v>0</v>
      </c>
      <c r="I86" s="29">
        <v>22505494.960000001</v>
      </c>
      <c r="J86" s="29">
        <v>0</v>
      </c>
      <c r="K86" s="29">
        <v>22505494.960000001</v>
      </c>
      <c r="L86" s="29">
        <v>0</v>
      </c>
      <c r="M86" s="29">
        <v>22505494.960000001</v>
      </c>
      <c r="N86" s="29"/>
      <c r="O86" s="29">
        <f t="shared" si="147"/>
        <v>22505494.960000001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</row>
    <row r="87" spans="1:37">
      <c r="A87" s="28" t="s">
        <v>85</v>
      </c>
      <c r="B87" s="6" t="s">
        <v>17</v>
      </c>
      <c r="C87" s="29">
        <v>10000</v>
      </c>
      <c r="D87" s="29">
        <v>0</v>
      </c>
      <c r="E87" s="29">
        <v>10000</v>
      </c>
      <c r="F87" s="29">
        <v>0</v>
      </c>
      <c r="G87" s="29">
        <v>10000</v>
      </c>
      <c r="H87" s="29">
        <v>0</v>
      </c>
      <c r="I87" s="29">
        <v>10000</v>
      </c>
      <c r="J87" s="29">
        <v>0</v>
      </c>
      <c r="K87" s="29">
        <v>10000</v>
      </c>
      <c r="L87" s="29">
        <v>0</v>
      </c>
      <c r="M87" s="29">
        <v>10000</v>
      </c>
      <c r="N87" s="29"/>
      <c r="O87" s="29">
        <f t="shared" si="147"/>
        <v>10000</v>
      </c>
      <c r="P87" s="29">
        <v>10000</v>
      </c>
      <c r="Q87" s="29">
        <v>0</v>
      </c>
      <c r="R87" s="29">
        <v>10000</v>
      </c>
      <c r="S87" s="29">
        <v>0</v>
      </c>
      <c r="T87" s="29">
        <v>10000</v>
      </c>
      <c r="U87" s="29">
        <v>0</v>
      </c>
      <c r="V87" s="29">
        <v>10000</v>
      </c>
      <c r="W87" s="29">
        <v>0</v>
      </c>
      <c r="X87" s="29">
        <v>10000</v>
      </c>
      <c r="Y87" s="29">
        <v>0</v>
      </c>
      <c r="Z87" s="29">
        <v>10000</v>
      </c>
      <c r="AA87" s="29">
        <v>10000</v>
      </c>
      <c r="AB87" s="29">
        <v>0</v>
      </c>
      <c r="AC87" s="29">
        <v>10000</v>
      </c>
      <c r="AD87" s="29">
        <v>0</v>
      </c>
      <c r="AE87" s="29">
        <v>10000</v>
      </c>
      <c r="AF87" s="29">
        <v>0</v>
      </c>
      <c r="AG87" s="29">
        <v>10000</v>
      </c>
      <c r="AH87" s="29">
        <v>0</v>
      </c>
      <c r="AI87" s="29">
        <v>10000</v>
      </c>
      <c r="AJ87" s="29">
        <v>0</v>
      </c>
      <c r="AK87" s="29">
        <v>10000</v>
      </c>
    </row>
    <row r="88" spans="1:37">
      <c r="A88" s="28" t="s">
        <v>244</v>
      </c>
      <c r="B88" s="6" t="s">
        <v>245</v>
      </c>
      <c r="C88" s="29"/>
      <c r="D88" s="29"/>
      <c r="E88" s="29"/>
      <c r="F88" s="29"/>
      <c r="G88" s="29"/>
      <c r="H88" s="29"/>
      <c r="I88" s="29"/>
      <c r="J88" s="29"/>
      <c r="K88" s="29">
        <v>0</v>
      </c>
      <c r="L88" s="29">
        <v>21855670.100000001</v>
      </c>
      <c r="M88" s="29">
        <v>21855670.100000001</v>
      </c>
      <c r="N88" s="29"/>
      <c r="O88" s="29">
        <f t="shared" si="147"/>
        <v>21855670.100000001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</row>
    <row r="89" spans="1:37">
      <c r="A89" s="28" t="s">
        <v>86</v>
      </c>
      <c r="B89" s="6" t="s">
        <v>18</v>
      </c>
      <c r="C89" s="29">
        <v>117785319.53999999</v>
      </c>
      <c r="D89" s="29">
        <v>3999999.99</v>
      </c>
      <c r="E89" s="29">
        <v>121785319.53</v>
      </c>
      <c r="F89" s="29">
        <v>0</v>
      </c>
      <c r="G89" s="29">
        <v>121785319.53</v>
      </c>
      <c r="H89" s="29">
        <v>25000000</v>
      </c>
      <c r="I89" s="29">
        <v>146785319.53</v>
      </c>
      <c r="J89" s="29">
        <v>8775120.3100000005</v>
      </c>
      <c r="K89" s="29">
        <v>155560439.84</v>
      </c>
      <c r="L89" s="29">
        <v>-150442.31</v>
      </c>
      <c r="M89" s="29">
        <v>155409997.53</v>
      </c>
      <c r="N89" s="29"/>
      <c r="O89" s="29">
        <f t="shared" si="147"/>
        <v>155409997.53</v>
      </c>
      <c r="P89" s="29">
        <v>49371729</v>
      </c>
      <c r="Q89" s="29">
        <v>0</v>
      </c>
      <c r="R89" s="29">
        <v>49371729</v>
      </c>
      <c r="S89" s="29">
        <v>0</v>
      </c>
      <c r="T89" s="29">
        <v>49371729</v>
      </c>
      <c r="U89" s="29">
        <v>0</v>
      </c>
      <c r="V89" s="29">
        <v>49371729</v>
      </c>
      <c r="W89" s="29">
        <v>0</v>
      </c>
      <c r="X89" s="29">
        <v>49371729</v>
      </c>
      <c r="Y89" s="29">
        <v>0</v>
      </c>
      <c r="Z89" s="29">
        <v>49371729</v>
      </c>
      <c r="AA89" s="29">
        <v>49371729</v>
      </c>
      <c r="AB89" s="29">
        <v>0</v>
      </c>
      <c r="AC89" s="29">
        <v>49371729</v>
      </c>
      <c r="AD89" s="29">
        <v>0</v>
      </c>
      <c r="AE89" s="29">
        <v>49371729</v>
      </c>
      <c r="AF89" s="29">
        <v>0</v>
      </c>
      <c r="AG89" s="29">
        <v>49371729</v>
      </c>
      <c r="AH89" s="29">
        <v>0</v>
      </c>
      <c r="AI89" s="29">
        <v>49371729</v>
      </c>
      <c r="AJ89" s="29">
        <v>0</v>
      </c>
      <c r="AK89" s="29">
        <v>49371729</v>
      </c>
    </row>
    <row r="90" spans="1:37" ht="31.5">
      <c r="A90" s="28" t="s">
        <v>87</v>
      </c>
      <c r="B90" s="6" t="s">
        <v>19</v>
      </c>
      <c r="C90" s="29">
        <v>2383460</v>
      </c>
      <c r="D90" s="29">
        <v>0</v>
      </c>
      <c r="E90" s="29">
        <v>2383460</v>
      </c>
      <c r="F90" s="29">
        <v>0</v>
      </c>
      <c r="G90" s="29">
        <v>2383460</v>
      </c>
      <c r="H90" s="29">
        <v>0</v>
      </c>
      <c r="I90" s="29">
        <v>2383460</v>
      </c>
      <c r="J90" s="29">
        <v>0</v>
      </c>
      <c r="K90" s="29">
        <v>2383460</v>
      </c>
      <c r="L90" s="29">
        <v>-238120</v>
      </c>
      <c r="M90" s="29">
        <v>2145340</v>
      </c>
      <c r="N90" s="29"/>
      <c r="O90" s="29">
        <f t="shared" si="147"/>
        <v>2145340</v>
      </c>
      <c r="P90" s="29">
        <v>2672000</v>
      </c>
      <c r="Q90" s="29">
        <v>0</v>
      </c>
      <c r="R90" s="29">
        <v>2672000</v>
      </c>
      <c r="S90" s="29">
        <v>0</v>
      </c>
      <c r="T90" s="29">
        <v>2672000</v>
      </c>
      <c r="U90" s="29">
        <v>0</v>
      </c>
      <c r="V90" s="29">
        <v>2672000</v>
      </c>
      <c r="W90" s="29">
        <v>0</v>
      </c>
      <c r="X90" s="29">
        <v>2672000</v>
      </c>
      <c r="Y90" s="29">
        <v>0</v>
      </c>
      <c r="Z90" s="29">
        <v>2672000</v>
      </c>
      <c r="AA90" s="29">
        <v>2180000</v>
      </c>
      <c r="AB90" s="29">
        <v>0</v>
      </c>
      <c r="AC90" s="29">
        <v>2180000</v>
      </c>
      <c r="AD90" s="29">
        <v>0</v>
      </c>
      <c r="AE90" s="29">
        <v>2180000</v>
      </c>
      <c r="AF90" s="29">
        <v>0</v>
      </c>
      <c r="AG90" s="29">
        <v>2180000</v>
      </c>
      <c r="AH90" s="29">
        <v>0</v>
      </c>
      <c r="AI90" s="29">
        <v>2180000</v>
      </c>
      <c r="AJ90" s="29">
        <v>0</v>
      </c>
      <c r="AK90" s="29">
        <v>2180000</v>
      </c>
    </row>
    <row r="91" spans="1:37" s="27" customFormat="1" ht="31.5">
      <c r="A91" s="26" t="s">
        <v>88</v>
      </c>
      <c r="B91" s="16" t="s">
        <v>20</v>
      </c>
      <c r="C91" s="31">
        <v>138324673.95000002</v>
      </c>
      <c r="D91" s="31">
        <v>17751693.469999999</v>
      </c>
      <c r="E91" s="31">
        <v>156076367.42000002</v>
      </c>
      <c r="F91" s="31">
        <v>13932920.440000001</v>
      </c>
      <c r="G91" s="31">
        <v>170009287.86000001</v>
      </c>
      <c r="H91" s="31">
        <v>1806203.2400000002</v>
      </c>
      <c r="I91" s="31">
        <v>171815491.09999999</v>
      </c>
      <c r="J91" s="31">
        <v>11663548.84</v>
      </c>
      <c r="K91" s="31">
        <v>183479039.94</v>
      </c>
      <c r="L91" s="31">
        <v>116663045.80999999</v>
      </c>
      <c r="M91" s="31">
        <v>300142085.75</v>
      </c>
      <c r="N91" s="31">
        <f>SUM(N92:N95)</f>
        <v>-29674968.059999999</v>
      </c>
      <c r="O91" s="31">
        <f t="shared" si="147"/>
        <v>270467117.69</v>
      </c>
      <c r="P91" s="31">
        <v>95265406.230000004</v>
      </c>
      <c r="Q91" s="31">
        <v>-591404.18999999994</v>
      </c>
      <c r="R91" s="31">
        <v>94674002.039999992</v>
      </c>
      <c r="S91" s="31">
        <v>-233123</v>
      </c>
      <c r="T91" s="31">
        <v>94440879.039999992</v>
      </c>
      <c r="U91" s="31">
        <v>0</v>
      </c>
      <c r="V91" s="31">
        <v>94440879.039999992</v>
      </c>
      <c r="W91" s="31">
        <v>0</v>
      </c>
      <c r="X91" s="31">
        <v>94440879.039999992</v>
      </c>
      <c r="Y91" s="31">
        <v>0</v>
      </c>
      <c r="Z91" s="31">
        <v>94440879.039999992</v>
      </c>
      <c r="AA91" s="31">
        <v>134331264.49000001</v>
      </c>
      <c r="AB91" s="31">
        <v>-15849543.189999999</v>
      </c>
      <c r="AC91" s="31">
        <v>118481721.3</v>
      </c>
      <c r="AD91" s="31">
        <v>-233123</v>
      </c>
      <c r="AE91" s="31">
        <v>118248598.3</v>
      </c>
      <c r="AF91" s="31">
        <v>0</v>
      </c>
      <c r="AG91" s="31">
        <v>118248598.3</v>
      </c>
      <c r="AH91" s="31">
        <v>0</v>
      </c>
      <c r="AI91" s="31">
        <v>118248598.3</v>
      </c>
      <c r="AJ91" s="31">
        <v>0</v>
      </c>
      <c r="AK91" s="31">
        <v>118248598.3</v>
      </c>
    </row>
    <row r="92" spans="1:37">
      <c r="A92" s="28" t="s">
        <v>89</v>
      </c>
      <c r="B92" s="6" t="s">
        <v>21</v>
      </c>
      <c r="C92" s="29">
        <v>29240409.600000001</v>
      </c>
      <c r="D92" s="29">
        <v>2520000</v>
      </c>
      <c r="E92" s="29">
        <v>31760409.600000001</v>
      </c>
      <c r="F92" s="29">
        <v>14806386.390000001</v>
      </c>
      <c r="G92" s="29">
        <v>46566795.990000002</v>
      </c>
      <c r="H92" s="29">
        <v>2780795.66</v>
      </c>
      <c r="I92" s="29">
        <v>49347591.649999999</v>
      </c>
      <c r="J92" s="29">
        <v>7325658.4699999997</v>
      </c>
      <c r="K92" s="29">
        <v>56673250.119999997</v>
      </c>
      <c r="L92" s="29">
        <v>11119183.640000001</v>
      </c>
      <c r="M92" s="29">
        <v>67792433.75999999</v>
      </c>
      <c r="N92" s="29">
        <v>-2207814.56</v>
      </c>
      <c r="O92" s="29">
        <f t="shared" si="147"/>
        <v>65584619.199999988</v>
      </c>
      <c r="P92" s="29">
        <v>29483123</v>
      </c>
      <c r="Q92" s="29">
        <v>0</v>
      </c>
      <c r="R92" s="29">
        <v>29483123</v>
      </c>
      <c r="S92" s="29">
        <v>-233123</v>
      </c>
      <c r="T92" s="29">
        <v>29250000</v>
      </c>
      <c r="U92" s="29">
        <v>0</v>
      </c>
      <c r="V92" s="29">
        <v>29250000</v>
      </c>
      <c r="W92" s="29">
        <v>0</v>
      </c>
      <c r="X92" s="29">
        <v>29250000</v>
      </c>
      <c r="Y92" s="29">
        <v>0</v>
      </c>
      <c r="Z92" s="29">
        <v>29250000</v>
      </c>
      <c r="AA92" s="29">
        <v>69220413</v>
      </c>
      <c r="AB92" s="29">
        <v>0</v>
      </c>
      <c r="AC92" s="29">
        <v>69220413</v>
      </c>
      <c r="AD92" s="29">
        <v>-233123</v>
      </c>
      <c r="AE92" s="29">
        <v>68987290</v>
      </c>
      <c r="AF92" s="29">
        <v>0</v>
      </c>
      <c r="AG92" s="29">
        <v>68987290</v>
      </c>
      <c r="AH92" s="29">
        <v>0</v>
      </c>
      <c r="AI92" s="29">
        <v>68987290</v>
      </c>
      <c r="AJ92" s="29">
        <v>0</v>
      </c>
      <c r="AK92" s="29">
        <v>68987290</v>
      </c>
    </row>
    <row r="93" spans="1:37">
      <c r="A93" s="28" t="s">
        <v>90</v>
      </c>
      <c r="B93" s="6" t="s">
        <v>22</v>
      </c>
      <c r="C93" s="29">
        <v>65190287.890000001</v>
      </c>
      <c r="D93" s="29">
        <v>12181000</v>
      </c>
      <c r="E93" s="29">
        <v>77371287.890000001</v>
      </c>
      <c r="F93" s="29">
        <v>-283045.95</v>
      </c>
      <c r="G93" s="29">
        <v>77088241.939999998</v>
      </c>
      <c r="H93" s="29">
        <v>0</v>
      </c>
      <c r="I93" s="29">
        <v>77088241.939999998</v>
      </c>
      <c r="J93" s="29">
        <v>78070.84</v>
      </c>
      <c r="K93" s="29">
        <v>77166312.780000001</v>
      </c>
      <c r="L93" s="29">
        <v>105300996.67999999</v>
      </c>
      <c r="M93" s="29">
        <v>182467309.46000001</v>
      </c>
      <c r="N93" s="29">
        <v>-25462000</v>
      </c>
      <c r="O93" s="29">
        <f t="shared" si="147"/>
        <v>157005309.46000001</v>
      </c>
      <c r="P93" s="29">
        <v>573431.74</v>
      </c>
      <c r="Q93" s="29">
        <v>0</v>
      </c>
      <c r="R93" s="29">
        <v>573431.74</v>
      </c>
      <c r="S93" s="29">
        <v>0</v>
      </c>
      <c r="T93" s="29">
        <v>573431.74</v>
      </c>
      <c r="U93" s="29">
        <v>0</v>
      </c>
      <c r="V93" s="29">
        <v>573431.74</v>
      </c>
      <c r="W93" s="29">
        <v>0</v>
      </c>
      <c r="X93" s="29">
        <v>573431.74</v>
      </c>
      <c r="Y93" s="29">
        <v>0</v>
      </c>
      <c r="Z93" s="29">
        <v>573431.74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</row>
    <row r="94" spans="1:37">
      <c r="A94" s="28" t="s">
        <v>91</v>
      </c>
      <c r="B94" s="6" t="s">
        <v>23</v>
      </c>
      <c r="C94" s="32">
        <v>43589976.460000001</v>
      </c>
      <c r="D94" s="32">
        <v>2386693.4699999997</v>
      </c>
      <c r="E94" s="32">
        <v>45976669.93</v>
      </c>
      <c r="F94" s="32">
        <v>-590420</v>
      </c>
      <c r="G94" s="32">
        <v>45386249.93</v>
      </c>
      <c r="H94" s="32">
        <v>-974592.42</v>
      </c>
      <c r="I94" s="32">
        <v>44411657.509999998</v>
      </c>
      <c r="J94" s="32">
        <v>4990819.53</v>
      </c>
      <c r="K94" s="32">
        <v>49402477.039999999</v>
      </c>
      <c r="L94" s="32">
        <v>357865.49</v>
      </c>
      <c r="M94" s="32">
        <v>49760342.530000001</v>
      </c>
      <c r="N94" s="32">
        <v>-2005153.5</v>
      </c>
      <c r="O94" s="32">
        <f t="shared" si="147"/>
        <v>47755189.030000001</v>
      </c>
      <c r="P94" s="32">
        <v>65000851.490000002</v>
      </c>
      <c r="Q94" s="32">
        <v>-591404.18999999994</v>
      </c>
      <c r="R94" s="32">
        <v>64409447.299999997</v>
      </c>
      <c r="S94" s="32">
        <v>0</v>
      </c>
      <c r="T94" s="32">
        <v>64409447.299999997</v>
      </c>
      <c r="U94" s="32">
        <v>0</v>
      </c>
      <c r="V94" s="32">
        <v>64409447.299999997</v>
      </c>
      <c r="W94" s="32">
        <v>0</v>
      </c>
      <c r="X94" s="32">
        <v>64409447.299999997</v>
      </c>
      <c r="Y94" s="32">
        <v>0</v>
      </c>
      <c r="Z94" s="32">
        <v>64409447.299999997</v>
      </c>
      <c r="AA94" s="32">
        <v>65000851.490000002</v>
      </c>
      <c r="AB94" s="32">
        <v>-15849543.189999999</v>
      </c>
      <c r="AC94" s="32">
        <v>49151308.299999997</v>
      </c>
      <c r="AD94" s="32">
        <v>0</v>
      </c>
      <c r="AE94" s="32">
        <v>49151308.299999997</v>
      </c>
      <c r="AF94" s="32">
        <v>0</v>
      </c>
      <c r="AG94" s="32">
        <v>49151308.299999997</v>
      </c>
      <c r="AH94" s="32">
        <v>0</v>
      </c>
      <c r="AI94" s="32">
        <v>49151308.299999997</v>
      </c>
      <c r="AJ94" s="32">
        <v>0</v>
      </c>
      <c r="AK94" s="32">
        <v>49151308.299999997</v>
      </c>
    </row>
    <row r="95" spans="1:37" ht="31.5">
      <c r="A95" s="28" t="s">
        <v>92</v>
      </c>
      <c r="B95" s="6" t="s">
        <v>24</v>
      </c>
      <c r="C95" s="29">
        <v>304000</v>
      </c>
      <c r="D95" s="29">
        <v>664000</v>
      </c>
      <c r="E95" s="29">
        <v>968000</v>
      </c>
      <c r="F95" s="29">
        <v>0</v>
      </c>
      <c r="G95" s="29">
        <v>968000</v>
      </c>
      <c r="H95" s="29">
        <v>0</v>
      </c>
      <c r="I95" s="29">
        <v>968000</v>
      </c>
      <c r="J95" s="29">
        <v>-731000</v>
      </c>
      <c r="K95" s="29">
        <v>237000</v>
      </c>
      <c r="L95" s="29">
        <v>-115000</v>
      </c>
      <c r="M95" s="29">
        <v>122000</v>
      </c>
      <c r="N95" s="29"/>
      <c r="O95" s="29">
        <f t="shared" si="147"/>
        <v>122000</v>
      </c>
      <c r="P95" s="29">
        <v>208000</v>
      </c>
      <c r="Q95" s="29">
        <v>0</v>
      </c>
      <c r="R95" s="29">
        <v>208000</v>
      </c>
      <c r="S95" s="29">
        <v>0</v>
      </c>
      <c r="T95" s="29">
        <v>208000</v>
      </c>
      <c r="U95" s="29">
        <v>0</v>
      </c>
      <c r="V95" s="29">
        <v>208000</v>
      </c>
      <c r="W95" s="29">
        <v>0</v>
      </c>
      <c r="X95" s="29">
        <v>208000</v>
      </c>
      <c r="Y95" s="29">
        <v>0</v>
      </c>
      <c r="Z95" s="29">
        <v>208000</v>
      </c>
      <c r="AA95" s="29">
        <v>110000</v>
      </c>
      <c r="AB95" s="29">
        <v>0</v>
      </c>
      <c r="AC95" s="29">
        <v>110000</v>
      </c>
      <c r="AD95" s="29">
        <v>0</v>
      </c>
      <c r="AE95" s="29">
        <v>110000</v>
      </c>
      <c r="AF95" s="29">
        <v>0</v>
      </c>
      <c r="AG95" s="29">
        <v>110000</v>
      </c>
      <c r="AH95" s="29">
        <v>0</v>
      </c>
      <c r="AI95" s="29">
        <v>110000</v>
      </c>
      <c r="AJ95" s="29">
        <v>0</v>
      </c>
      <c r="AK95" s="29">
        <v>110000</v>
      </c>
    </row>
    <row r="96" spans="1:37" s="27" customFormat="1">
      <c r="A96" s="26" t="s">
        <v>93</v>
      </c>
      <c r="B96" s="16" t="s">
        <v>25</v>
      </c>
      <c r="C96" s="31">
        <v>8270000</v>
      </c>
      <c r="D96" s="31">
        <v>0</v>
      </c>
      <c r="E96" s="31">
        <v>8270000</v>
      </c>
      <c r="F96" s="31">
        <v>0</v>
      </c>
      <c r="G96" s="31">
        <v>8270000</v>
      </c>
      <c r="H96" s="31">
        <v>0</v>
      </c>
      <c r="I96" s="31">
        <v>8270000</v>
      </c>
      <c r="J96" s="31">
        <v>0</v>
      </c>
      <c r="K96" s="31">
        <v>8270000</v>
      </c>
      <c r="L96" s="31">
        <v>0</v>
      </c>
      <c r="M96" s="31">
        <v>8270000</v>
      </c>
      <c r="N96" s="31">
        <f>N97</f>
        <v>0</v>
      </c>
      <c r="O96" s="31">
        <f t="shared" si="147"/>
        <v>8270000</v>
      </c>
      <c r="P96" s="31">
        <v>8270000</v>
      </c>
      <c r="Q96" s="31">
        <v>0</v>
      </c>
      <c r="R96" s="31">
        <v>8270000</v>
      </c>
      <c r="S96" s="31">
        <v>0</v>
      </c>
      <c r="T96" s="31">
        <v>8270000</v>
      </c>
      <c r="U96" s="31">
        <v>0</v>
      </c>
      <c r="V96" s="31">
        <v>8270000</v>
      </c>
      <c r="W96" s="31">
        <v>0</v>
      </c>
      <c r="X96" s="31">
        <v>8270000</v>
      </c>
      <c r="Y96" s="31">
        <v>0</v>
      </c>
      <c r="Z96" s="31">
        <v>8270000</v>
      </c>
      <c r="AA96" s="31">
        <v>8270000</v>
      </c>
      <c r="AB96" s="31">
        <v>0</v>
      </c>
      <c r="AC96" s="31">
        <v>8270000</v>
      </c>
      <c r="AD96" s="31">
        <v>0</v>
      </c>
      <c r="AE96" s="31">
        <v>8270000</v>
      </c>
      <c r="AF96" s="31">
        <v>0</v>
      </c>
      <c r="AG96" s="31">
        <v>8270000</v>
      </c>
      <c r="AH96" s="31">
        <v>0</v>
      </c>
      <c r="AI96" s="31">
        <v>8270000</v>
      </c>
      <c r="AJ96" s="31">
        <v>0</v>
      </c>
      <c r="AK96" s="31">
        <v>8270000</v>
      </c>
    </row>
    <row r="97" spans="1:37" ht="31.5">
      <c r="A97" s="28" t="s">
        <v>94</v>
      </c>
      <c r="B97" s="6" t="s">
        <v>26</v>
      </c>
      <c r="C97" s="29">
        <v>8270000</v>
      </c>
      <c r="D97" s="29">
        <v>0</v>
      </c>
      <c r="E97" s="29">
        <v>8270000</v>
      </c>
      <c r="F97" s="29">
        <v>0</v>
      </c>
      <c r="G97" s="29">
        <v>8270000</v>
      </c>
      <c r="H97" s="29">
        <v>0</v>
      </c>
      <c r="I97" s="29">
        <v>8270000</v>
      </c>
      <c r="J97" s="29">
        <v>0</v>
      </c>
      <c r="K97" s="29">
        <v>8270000</v>
      </c>
      <c r="L97" s="29">
        <v>0</v>
      </c>
      <c r="M97" s="29">
        <v>8270000</v>
      </c>
      <c r="N97" s="29"/>
      <c r="O97" s="29">
        <f t="shared" si="147"/>
        <v>8270000</v>
      </c>
      <c r="P97" s="29">
        <v>8270000</v>
      </c>
      <c r="Q97" s="29">
        <v>0</v>
      </c>
      <c r="R97" s="29">
        <v>8270000</v>
      </c>
      <c r="S97" s="29">
        <v>0</v>
      </c>
      <c r="T97" s="29">
        <v>8270000</v>
      </c>
      <c r="U97" s="29">
        <v>0</v>
      </c>
      <c r="V97" s="29">
        <v>8270000</v>
      </c>
      <c r="W97" s="29">
        <v>0</v>
      </c>
      <c r="X97" s="29">
        <v>8270000</v>
      </c>
      <c r="Y97" s="29">
        <v>0</v>
      </c>
      <c r="Z97" s="29">
        <v>8270000</v>
      </c>
      <c r="AA97" s="29">
        <v>8270000</v>
      </c>
      <c r="AB97" s="29">
        <v>0</v>
      </c>
      <c r="AC97" s="29">
        <v>8270000</v>
      </c>
      <c r="AD97" s="29">
        <v>0</v>
      </c>
      <c r="AE97" s="29">
        <v>8270000</v>
      </c>
      <c r="AF97" s="29">
        <v>0</v>
      </c>
      <c r="AG97" s="29">
        <v>8270000</v>
      </c>
      <c r="AH97" s="29">
        <v>0</v>
      </c>
      <c r="AI97" s="29">
        <v>8270000</v>
      </c>
      <c r="AJ97" s="29">
        <v>0</v>
      </c>
      <c r="AK97" s="29">
        <v>8270000</v>
      </c>
    </row>
    <row r="98" spans="1:37" s="27" customFormat="1">
      <c r="A98" s="26" t="s">
        <v>95</v>
      </c>
      <c r="B98" s="16" t="s">
        <v>27</v>
      </c>
      <c r="C98" s="31">
        <v>857113020.11000001</v>
      </c>
      <c r="D98" s="31">
        <v>26579537.730000008</v>
      </c>
      <c r="E98" s="31">
        <v>883692557.83999991</v>
      </c>
      <c r="F98" s="31">
        <v>-4976935.8</v>
      </c>
      <c r="G98" s="31">
        <v>878715622.04000008</v>
      </c>
      <c r="H98" s="31">
        <v>-802950</v>
      </c>
      <c r="I98" s="31">
        <v>877912672.04000008</v>
      </c>
      <c r="J98" s="31">
        <v>-22246805.390000001</v>
      </c>
      <c r="K98" s="31">
        <v>855665866.64999986</v>
      </c>
      <c r="L98" s="31">
        <v>9030621.4100000001</v>
      </c>
      <c r="M98" s="31">
        <v>864696488.05999994</v>
      </c>
      <c r="N98" s="31">
        <f>SUM(N99:N104)</f>
        <v>0</v>
      </c>
      <c r="O98" s="31">
        <f t="shared" si="147"/>
        <v>864696488.05999994</v>
      </c>
      <c r="P98" s="31">
        <v>828264655.46000004</v>
      </c>
      <c r="Q98" s="31">
        <v>2682955.0999999996</v>
      </c>
      <c r="R98" s="31">
        <v>830947610.55999994</v>
      </c>
      <c r="S98" s="31">
        <v>3119590</v>
      </c>
      <c r="T98" s="31">
        <v>834067200.55999994</v>
      </c>
      <c r="U98" s="31">
        <v>0</v>
      </c>
      <c r="V98" s="31">
        <v>834067200.55999994</v>
      </c>
      <c r="W98" s="31">
        <v>0</v>
      </c>
      <c r="X98" s="31">
        <v>834067200.55999994</v>
      </c>
      <c r="Y98" s="31">
        <v>0</v>
      </c>
      <c r="Z98" s="31">
        <v>834067200.55999994</v>
      </c>
      <c r="AA98" s="31">
        <v>627459604.94000006</v>
      </c>
      <c r="AB98" s="31">
        <v>5790690.0999999996</v>
      </c>
      <c r="AC98" s="31">
        <v>633250295.04000008</v>
      </c>
      <c r="AD98" s="31">
        <v>3213999</v>
      </c>
      <c r="AE98" s="31">
        <v>636464294.04000008</v>
      </c>
      <c r="AF98" s="31">
        <v>0</v>
      </c>
      <c r="AG98" s="31">
        <v>636464294.04000008</v>
      </c>
      <c r="AH98" s="31">
        <v>0</v>
      </c>
      <c r="AI98" s="31">
        <v>636464294.04000008</v>
      </c>
      <c r="AJ98" s="31">
        <v>0</v>
      </c>
      <c r="AK98" s="31">
        <v>636464294.04000008</v>
      </c>
    </row>
    <row r="99" spans="1:37">
      <c r="A99" s="28" t="s">
        <v>96</v>
      </c>
      <c r="B99" s="6" t="s">
        <v>28</v>
      </c>
      <c r="C99" s="29">
        <v>299362465</v>
      </c>
      <c r="D99" s="29">
        <v>-9197951.6500000004</v>
      </c>
      <c r="E99" s="29">
        <v>290164513.35000002</v>
      </c>
      <c r="F99" s="29">
        <v>-3648516.84</v>
      </c>
      <c r="G99" s="29">
        <v>286515996.50999999</v>
      </c>
      <c r="H99" s="29">
        <v>-802950</v>
      </c>
      <c r="I99" s="29">
        <v>285713046.50999999</v>
      </c>
      <c r="J99" s="29">
        <v>-27677925</v>
      </c>
      <c r="K99" s="29">
        <v>258035121.50999999</v>
      </c>
      <c r="L99" s="29">
        <v>1906080.4</v>
      </c>
      <c r="M99" s="29">
        <v>259941201.91</v>
      </c>
      <c r="N99" s="29"/>
      <c r="O99" s="29">
        <f t="shared" si="147"/>
        <v>259941201.91</v>
      </c>
      <c r="P99" s="29">
        <v>285989676</v>
      </c>
      <c r="Q99" s="29">
        <v>0</v>
      </c>
      <c r="R99" s="29">
        <v>285989676</v>
      </c>
      <c r="S99" s="29">
        <v>0</v>
      </c>
      <c r="T99" s="29">
        <v>285989676</v>
      </c>
      <c r="U99" s="29">
        <v>0</v>
      </c>
      <c r="V99" s="29">
        <v>285989676</v>
      </c>
      <c r="W99" s="29">
        <v>0</v>
      </c>
      <c r="X99" s="29">
        <v>285989676</v>
      </c>
      <c r="Y99" s="29">
        <v>0</v>
      </c>
      <c r="Z99" s="29">
        <v>285989676</v>
      </c>
      <c r="AA99" s="29">
        <v>204640568</v>
      </c>
      <c r="AB99" s="29">
        <v>0</v>
      </c>
      <c r="AC99" s="29">
        <v>204640568</v>
      </c>
      <c r="AD99" s="29">
        <v>0</v>
      </c>
      <c r="AE99" s="29">
        <v>204640568</v>
      </c>
      <c r="AF99" s="29">
        <v>0</v>
      </c>
      <c r="AG99" s="29">
        <v>204640568</v>
      </c>
      <c r="AH99" s="29">
        <v>0</v>
      </c>
      <c r="AI99" s="29">
        <v>204640568</v>
      </c>
      <c r="AJ99" s="29">
        <v>0</v>
      </c>
      <c r="AK99" s="29">
        <v>204640568</v>
      </c>
    </row>
    <row r="100" spans="1:37">
      <c r="A100" s="28" t="s">
        <v>97</v>
      </c>
      <c r="B100" s="6" t="s">
        <v>29</v>
      </c>
      <c r="C100" s="29">
        <v>461736232</v>
      </c>
      <c r="D100" s="29">
        <v>32113305.980000004</v>
      </c>
      <c r="E100" s="29">
        <v>493849537.97999996</v>
      </c>
      <c r="F100" s="29">
        <v>4736610.5</v>
      </c>
      <c r="G100" s="29">
        <v>498586148.47999996</v>
      </c>
      <c r="H100" s="29">
        <v>0</v>
      </c>
      <c r="I100" s="29">
        <v>498586148.47999996</v>
      </c>
      <c r="J100" s="29">
        <v>6440481.6100000003</v>
      </c>
      <c r="K100" s="29">
        <v>505026630.08999997</v>
      </c>
      <c r="L100" s="29">
        <v>6665272.0200000005</v>
      </c>
      <c r="M100" s="29">
        <v>511691902.10999995</v>
      </c>
      <c r="N100" s="29"/>
      <c r="O100" s="29">
        <f t="shared" si="147"/>
        <v>511691902.10999995</v>
      </c>
      <c r="P100" s="29">
        <v>482562169.51999998</v>
      </c>
      <c r="Q100" s="29">
        <v>6262546.0999999996</v>
      </c>
      <c r="R100" s="29">
        <v>488824715.62</v>
      </c>
      <c r="S100" s="29">
        <v>3119590</v>
      </c>
      <c r="T100" s="29">
        <v>491944305.62</v>
      </c>
      <c r="U100" s="29">
        <v>0</v>
      </c>
      <c r="V100" s="29">
        <v>491944305.62</v>
      </c>
      <c r="W100" s="29">
        <v>0</v>
      </c>
      <c r="X100" s="29">
        <v>491944305.62</v>
      </c>
      <c r="Y100" s="29">
        <v>0</v>
      </c>
      <c r="Z100" s="29">
        <v>491944305.62</v>
      </c>
      <c r="AA100" s="29">
        <v>391679953</v>
      </c>
      <c r="AB100" s="29">
        <v>5790690.0999999996</v>
      </c>
      <c r="AC100" s="29">
        <v>397470643.10000002</v>
      </c>
      <c r="AD100" s="29">
        <v>3213999</v>
      </c>
      <c r="AE100" s="29">
        <v>400684642.10000002</v>
      </c>
      <c r="AF100" s="29">
        <v>0</v>
      </c>
      <c r="AG100" s="29">
        <v>400684642.10000002</v>
      </c>
      <c r="AH100" s="29">
        <v>0</v>
      </c>
      <c r="AI100" s="29">
        <v>400684642.10000002</v>
      </c>
      <c r="AJ100" s="29">
        <v>0</v>
      </c>
      <c r="AK100" s="29">
        <v>400684642.10000002</v>
      </c>
    </row>
    <row r="101" spans="1:37">
      <c r="A101" s="28" t="s">
        <v>98</v>
      </c>
      <c r="B101" s="6" t="s">
        <v>30</v>
      </c>
      <c r="C101" s="29">
        <v>70956026.359999999</v>
      </c>
      <c r="D101" s="29">
        <v>3588314.53</v>
      </c>
      <c r="E101" s="29">
        <v>74544340.890000001</v>
      </c>
      <c r="F101" s="29">
        <v>-5513389.2000000002</v>
      </c>
      <c r="G101" s="29">
        <v>69030951.689999998</v>
      </c>
      <c r="H101" s="29">
        <v>0</v>
      </c>
      <c r="I101" s="29">
        <v>69030951.689999998</v>
      </c>
      <c r="J101" s="29">
        <v>574284.41999999993</v>
      </c>
      <c r="K101" s="29">
        <v>69605236.109999999</v>
      </c>
      <c r="L101" s="29">
        <v>170104.78</v>
      </c>
      <c r="M101" s="29">
        <v>69775340.890000001</v>
      </c>
      <c r="N101" s="29"/>
      <c r="O101" s="29">
        <f t="shared" si="147"/>
        <v>69775340.890000001</v>
      </c>
      <c r="P101" s="29">
        <v>41277452</v>
      </c>
      <c r="Q101" s="29">
        <v>-3579591</v>
      </c>
      <c r="R101" s="29">
        <v>37697861</v>
      </c>
      <c r="S101" s="29">
        <v>0</v>
      </c>
      <c r="T101" s="29">
        <v>37697861</v>
      </c>
      <c r="U101" s="29">
        <v>0</v>
      </c>
      <c r="V101" s="29">
        <v>37697861</v>
      </c>
      <c r="W101" s="29">
        <v>0</v>
      </c>
      <c r="X101" s="29">
        <v>37697861</v>
      </c>
      <c r="Y101" s="29">
        <v>0</v>
      </c>
      <c r="Z101" s="29">
        <v>37697861</v>
      </c>
      <c r="AA101" s="29">
        <v>21725000</v>
      </c>
      <c r="AB101" s="29">
        <v>0</v>
      </c>
      <c r="AC101" s="29">
        <v>21725000</v>
      </c>
      <c r="AD101" s="29">
        <v>0</v>
      </c>
      <c r="AE101" s="29">
        <v>21725000</v>
      </c>
      <c r="AF101" s="29">
        <v>0</v>
      </c>
      <c r="AG101" s="29">
        <v>21725000</v>
      </c>
      <c r="AH101" s="29">
        <v>0</v>
      </c>
      <c r="AI101" s="29">
        <v>21725000</v>
      </c>
      <c r="AJ101" s="29">
        <v>0</v>
      </c>
      <c r="AK101" s="29">
        <v>21725000</v>
      </c>
    </row>
    <row r="102" spans="1:37" ht="31.5">
      <c r="A102" s="28" t="s">
        <v>99</v>
      </c>
      <c r="B102" s="6" t="s">
        <v>31</v>
      </c>
      <c r="C102" s="29">
        <v>275000</v>
      </c>
      <c r="D102" s="29">
        <v>0</v>
      </c>
      <c r="E102" s="29">
        <v>275000</v>
      </c>
      <c r="F102" s="29">
        <v>0</v>
      </c>
      <c r="G102" s="29">
        <v>275000</v>
      </c>
      <c r="H102" s="29">
        <v>0</v>
      </c>
      <c r="I102" s="29">
        <v>275000</v>
      </c>
      <c r="J102" s="29">
        <v>0</v>
      </c>
      <c r="K102" s="29">
        <v>275000</v>
      </c>
      <c r="L102" s="29">
        <v>0</v>
      </c>
      <c r="M102" s="29">
        <v>275000</v>
      </c>
      <c r="N102" s="29"/>
      <c r="O102" s="29">
        <f t="shared" si="147"/>
        <v>275000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</row>
    <row r="103" spans="1:37">
      <c r="A103" s="28" t="s">
        <v>100</v>
      </c>
      <c r="B103" s="6" t="s">
        <v>32</v>
      </c>
      <c r="C103" s="29">
        <v>1300000</v>
      </c>
      <c r="D103" s="29">
        <v>0</v>
      </c>
      <c r="E103" s="29">
        <v>1300000</v>
      </c>
      <c r="F103" s="29">
        <v>0</v>
      </c>
      <c r="G103" s="29">
        <v>1300000</v>
      </c>
      <c r="H103" s="29">
        <v>0</v>
      </c>
      <c r="I103" s="29">
        <v>1300000</v>
      </c>
      <c r="J103" s="29">
        <v>0</v>
      </c>
      <c r="K103" s="29">
        <v>1300000</v>
      </c>
      <c r="L103" s="29">
        <v>0</v>
      </c>
      <c r="M103" s="29">
        <v>1300000</v>
      </c>
      <c r="N103" s="29"/>
      <c r="O103" s="29">
        <f t="shared" si="147"/>
        <v>1300000</v>
      </c>
      <c r="P103" s="29">
        <v>1229000</v>
      </c>
      <c r="Q103" s="29">
        <v>0</v>
      </c>
      <c r="R103" s="29">
        <v>1229000</v>
      </c>
      <c r="S103" s="29">
        <v>0</v>
      </c>
      <c r="T103" s="29">
        <v>1229000</v>
      </c>
      <c r="U103" s="29">
        <v>0</v>
      </c>
      <c r="V103" s="29">
        <v>1229000</v>
      </c>
      <c r="W103" s="29">
        <v>0</v>
      </c>
      <c r="X103" s="29">
        <v>1229000</v>
      </c>
      <c r="Y103" s="29">
        <v>0</v>
      </c>
      <c r="Z103" s="29">
        <v>1229000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</row>
    <row r="104" spans="1:37">
      <c r="A104" s="28" t="s">
        <v>101</v>
      </c>
      <c r="B104" s="6" t="s">
        <v>33</v>
      </c>
      <c r="C104" s="29">
        <v>23483296.75</v>
      </c>
      <c r="D104" s="29">
        <v>75868.87</v>
      </c>
      <c r="E104" s="29">
        <v>23559165.620000001</v>
      </c>
      <c r="F104" s="29">
        <v>-551640.26</v>
      </c>
      <c r="G104" s="29">
        <v>23007525.359999999</v>
      </c>
      <c r="H104" s="29">
        <v>0</v>
      </c>
      <c r="I104" s="29">
        <v>23007525.359999999</v>
      </c>
      <c r="J104" s="29">
        <v>-1583646.4200000002</v>
      </c>
      <c r="K104" s="29">
        <v>21423878.939999998</v>
      </c>
      <c r="L104" s="29">
        <v>289164.20999999996</v>
      </c>
      <c r="M104" s="29">
        <v>21713043.149999999</v>
      </c>
      <c r="N104" s="29"/>
      <c r="O104" s="29">
        <f t="shared" si="147"/>
        <v>21713043.149999999</v>
      </c>
      <c r="P104" s="29">
        <v>17206357.939999998</v>
      </c>
      <c r="Q104" s="29">
        <v>0</v>
      </c>
      <c r="R104" s="29">
        <v>17206357.939999998</v>
      </c>
      <c r="S104" s="29">
        <v>0</v>
      </c>
      <c r="T104" s="29">
        <v>17206357.939999998</v>
      </c>
      <c r="U104" s="29">
        <v>0</v>
      </c>
      <c r="V104" s="29">
        <v>17206357.939999998</v>
      </c>
      <c r="W104" s="29">
        <v>0</v>
      </c>
      <c r="X104" s="29">
        <v>17206357.939999998</v>
      </c>
      <c r="Y104" s="29">
        <v>0</v>
      </c>
      <c r="Z104" s="29">
        <v>17206357.939999998</v>
      </c>
      <c r="AA104" s="29">
        <v>9414083.9399999995</v>
      </c>
      <c r="AB104" s="29">
        <v>0</v>
      </c>
      <c r="AC104" s="29">
        <v>9414083.9399999995</v>
      </c>
      <c r="AD104" s="29">
        <v>0</v>
      </c>
      <c r="AE104" s="29">
        <v>9414083.9399999995</v>
      </c>
      <c r="AF104" s="29">
        <v>0</v>
      </c>
      <c r="AG104" s="29">
        <v>9414083.9399999995</v>
      </c>
      <c r="AH104" s="29">
        <v>0</v>
      </c>
      <c r="AI104" s="29">
        <v>9414083.9399999995</v>
      </c>
      <c r="AJ104" s="29">
        <v>0</v>
      </c>
      <c r="AK104" s="29">
        <v>9414083.9399999995</v>
      </c>
    </row>
    <row r="105" spans="1:37" s="27" customFormat="1">
      <c r="A105" s="26" t="s">
        <v>102</v>
      </c>
      <c r="B105" s="16" t="s">
        <v>34</v>
      </c>
      <c r="C105" s="31">
        <v>97266761.190000013</v>
      </c>
      <c r="D105" s="31">
        <v>5183050</v>
      </c>
      <c r="E105" s="31">
        <v>102449811.19000001</v>
      </c>
      <c r="F105" s="31">
        <v>1582443.93</v>
      </c>
      <c r="G105" s="31">
        <v>104032255.12</v>
      </c>
      <c r="H105" s="31">
        <v>-666624.98</v>
      </c>
      <c r="I105" s="31">
        <v>103365630.14</v>
      </c>
      <c r="J105" s="31">
        <v>1880917.86</v>
      </c>
      <c r="K105" s="31">
        <v>105246547.99999999</v>
      </c>
      <c r="L105" s="31">
        <v>1025421.1700000002</v>
      </c>
      <c r="M105" s="31">
        <v>106271969.16999999</v>
      </c>
      <c r="N105" s="31">
        <f>SUM(N106:N107)</f>
        <v>0</v>
      </c>
      <c r="O105" s="31">
        <f t="shared" si="147"/>
        <v>106271969.16999999</v>
      </c>
      <c r="P105" s="31">
        <v>75357499.450000003</v>
      </c>
      <c r="Q105" s="31">
        <v>0</v>
      </c>
      <c r="R105" s="31">
        <v>75357499.450000003</v>
      </c>
      <c r="S105" s="31">
        <v>0</v>
      </c>
      <c r="T105" s="31">
        <v>75357499.450000003</v>
      </c>
      <c r="U105" s="31">
        <v>0</v>
      </c>
      <c r="V105" s="31">
        <v>75357499.450000003</v>
      </c>
      <c r="W105" s="31">
        <v>0</v>
      </c>
      <c r="X105" s="31">
        <v>75357499.450000003</v>
      </c>
      <c r="Y105" s="31">
        <v>0</v>
      </c>
      <c r="Z105" s="31">
        <v>75357499.450000003</v>
      </c>
      <c r="AA105" s="31">
        <v>73568148.030000001</v>
      </c>
      <c r="AB105" s="31">
        <v>0</v>
      </c>
      <c r="AC105" s="31">
        <v>73568148.030000001</v>
      </c>
      <c r="AD105" s="31">
        <v>0</v>
      </c>
      <c r="AE105" s="31">
        <v>73568148.030000001</v>
      </c>
      <c r="AF105" s="31">
        <v>0</v>
      </c>
      <c r="AG105" s="31">
        <v>73568148.030000001</v>
      </c>
      <c r="AH105" s="31">
        <v>0</v>
      </c>
      <c r="AI105" s="31">
        <v>73568148.030000001</v>
      </c>
      <c r="AJ105" s="31">
        <v>0</v>
      </c>
      <c r="AK105" s="31">
        <v>73568148.030000001</v>
      </c>
    </row>
    <row r="106" spans="1:37">
      <c r="A106" s="28" t="s">
        <v>103</v>
      </c>
      <c r="B106" s="6" t="s">
        <v>35</v>
      </c>
      <c r="C106" s="29">
        <v>93971902.600000009</v>
      </c>
      <c r="D106" s="29">
        <v>5183050</v>
      </c>
      <c r="E106" s="29">
        <v>99154952.600000009</v>
      </c>
      <c r="F106" s="29">
        <v>1420480</v>
      </c>
      <c r="G106" s="29">
        <v>100575432.60000001</v>
      </c>
      <c r="H106" s="29">
        <v>-666624.98</v>
      </c>
      <c r="I106" s="29">
        <v>99908807.620000005</v>
      </c>
      <c r="J106" s="29">
        <v>1834089.6400000001</v>
      </c>
      <c r="K106" s="29">
        <v>101742897.25999999</v>
      </c>
      <c r="L106" s="29">
        <v>1104681.1700000002</v>
      </c>
      <c r="M106" s="29">
        <v>102847578.42999999</v>
      </c>
      <c r="N106" s="29"/>
      <c r="O106" s="29">
        <f t="shared" si="147"/>
        <v>102847578.42999999</v>
      </c>
      <c r="P106" s="29">
        <v>71289156.420000002</v>
      </c>
      <c r="Q106" s="29">
        <v>0</v>
      </c>
      <c r="R106" s="29">
        <v>71289156.420000002</v>
      </c>
      <c r="S106" s="29">
        <v>0</v>
      </c>
      <c r="T106" s="29">
        <v>71289156.420000002</v>
      </c>
      <c r="U106" s="29">
        <v>0</v>
      </c>
      <c r="V106" s="29">
        <v>71289156.420000002</v>
      </c>
      <c r="W106" s="29">
        <v>0</v>
      </c>
      <c r="X106" s="29">
        <v>71289156.420000002</v>
      </c>
      <c r="Y106" s="29">
        <v>0</v>
      </c>
      <c r="Z106" s="29">
        <v>71289156.420000002</v>
      </c>
      <c r="AA106" s="29">
        <v>69499805</v>
      </c>
      <c r="AB106" s="29">
        <v>0</v>
      </c>
      <c r="AC106" s="29">
        <v>69499805</v>
      </c>
      <c r="AD106" s="29">
        <v>0</v>
      </c>
      <c r="AE106" s="29">
        <v>69499805</v>
      </c>
      <c r="AF106" s="29">
        <v>0</v>
      </c>
      <c r="AG106" s="29">
        <v>69499805</v>
      </c>
      <c r="AH106" s="29">
        <v>0</v>
      </c>
      <c r="AI106" s="29">
        <v>69499805</v>
      </c>
      <c r="AJ106" s="29">
        <v>0</v>
      </c>
      <c r="AK106" s="29">
        <v>69499805</v>
      </c>
    </row>
    <row r="107" spans="1:37" ht="31.5">
      <c r="A107" s="28" t="s">
        <v>104</v>
      </c>
      <c r="B107" s="6" t="s">
        <v>36</v>
      </c>
      <c r="C107" s="29">
        <v>3294858.59</v>
      </c>
      <c r="D107" s="29">
        <v>0</v>
      </c>
      <c r="E107" s="29">
        <v>3294858.59</v>
      </c>
      <c r="F107" s="29">
        <v>161963.93</v>
      </c>
      <c r="G107" s="29">
        <v>3456822.52</v>
      </c>
      <c r="H107" s="29">
        <v>0</v>
      </c>
      <c r="I107" s="29">
        <v>3456822.52</v>
      </c>
      <c r="J107" s="29">
        <v>46828.22</v>
      </c>
      <c r="K107" s="29">
        <v>3503650.74</v>
      </c>
      <c r="L107" s="29">
        <v>-79260</v>
      </c>
      <c r="M107" s="29">
        <v>3424390.74</v>
      </c>
      <c r="N107" s="29"/>
      <c r="O107" s="29">
        <f t="shared" si="147"/>
        <v>3424390.74</v>
      </c>
      <c r="P107" s="29">
        <v>4068343.03</v>
      </c>
      <c r="Q107" s="29">
        <v>0</v>
      </c>
      <c r="R107" s="29">
        <v>4068343.03</v>
      </c>
      <c r="S107" s="29">
        <v>0</v>
      </c>
      <c r="T107" s="29">
        <v>4068343.03</v>
      </c>
      <c r="U107" s="29">
        <v>0</v>
      </c>
      <c r="V107" s="29">
        <v>4068343.03</v>
      </c>
      <c r="W107" s="29">
        <v>0</v>
      </c>
      <c r="X107" s="29">
        <v>4068343.03</v>
      </c>
      <c r="Y107" s="29">
        <v>0</v>
      </c>
      <c r="Z107" s="29">
        <v>4068343.03</v>
      </c>
      <c r="AA107" s="29">
        <v>4068343.03</v>
      </c>
      <c r="AB107" s="29">
        <v>0</v>
      </c>
      <c r="AC107" s="29">
        <v>4068343.03</v>
      </c>
      <c r="AD107" s="29">
        <v>0</v>
      </c>
      <c r="AE107" s="29">
        <v>4068343.03</v>
      </c>
      <c r="AF107" s="29">
        <v>0</v>
      </c>
      <c r="AG107" s="29">
        <v>4068343.03</v>
      </c>
      <c r="AH107" s="29">
        <v>0</v>
      </c>
      <c r="AI107" s="29">
        <v>4068343.03</v>
      </c>
      <c r="AJ107" s="29">
        <v>0</v>
      </c>
      <c r="AK107" s="29">
        <v>4068343.03</v>
      </c>
    </row>
    <row r="108" spans="1:37" s="27" customFormat="1">
      <c r="A108" s="26" t="s">
        <v>105</v>
      </c>
      <c r="B108" s="16" t="s">
        <v>37</v>
      </c>
      <c r="C108" s="30">
        <v>156871014.65000001</v>
      </c>
      <c r="D108" s="30">
        <v>280953764.32999998</v>
      </c>
      <c r="E108" s="30">
        <v>437824778.98000002</v>
      </c>
      <c r="F108" s="30">
        <v>281277.82</v>
      </c>
      <c r="G108" s="30">
        <v>438106056.80000001</v>
      </c>
      <c r="H108" s="30">
        <v>0</v>
      </c>
      <c r="I108" s="30">
        <v>438106056.80000001</v>
      </c>
      <c r="J108" s="30">
        <v>1327404.6400000001</v>
      </c>
      <c r="K108" s="30">
        <v>439433461.44</v>
      </c>
      <c r="L108" s="30">
        <v>-11503978.370000001</v>
      </c>
      <c r="M108" s="30">
        <v>427929483.06999999</v>
      </c>
      <c r="N108" s="30">
        <f>SUM(N109:N111)</f>
        <v>1936296</v>
      </c>
      <c r="O108" s="30">
        <f t="shared" si="147"/>
        <v>429865779.06999999</v>
      </c>
      <c r="P108" s="30">
        <v>129394728.26000001</v>
      </c>
      <c r="Q108" s="30">
        <v>-35830158.170000002</v>
      </c>
      <c r="R108" s="30">
        <v>93564570.090000004</v>
      </c>
      <c r="S108" s="30">
        <v>0</v>
      </c>
      <c r="T108" s="30">
        <v>93564570.090000004</v>
      </c>
      <c r="U108" s="30">
        <v>0</v>
      </c>
      <c r="V108" s="30">
        <v>93564570.090000004</v>
      </c>
      <c r="W108" s="30">
        <v>0</v>
      </c>
      <c r="X108" s="30">
        <v>93564570.090000004</v>
      </c>
      <c r="Y108" s="30">
        <v>0</v>
      </c>
      <c r="Z108" s="30">
        <v>93564570.090000004</v>
      </c>
      <c r="AA108" s="30">
        <v>131240907.36</v>
      </c>
      <c r="AB108" s="30">
        <v>-36852214.810000002</v>
      </c>
      <c r="AC108" s="30">
        <v>94388692.549999997</v>
      </c>
      <c r="AD108" s="30">
        <v>0</v>
      </c>
      <c r="AE108" s="30">
        <v>94388692.549999997</v>
      </c>
      <c r="AF108" s="30">
        <v>0</v>
      </c>
      <c r="AG108" s="30">
        <v>94388692.549999997</v>
      </c>
      <c r="AH108" s="30">
        <v>0</v>
      </c>
      <c r="AI108" s="30">
        <v>94388692.549999997</v>
      </c>
      <c r="AJ108" s="30">
        <v>0</v>
      </c>
      <c r="AK108" s="30">
        <v>94388692.549999997</v>
      </c>
    </row>
    <row r="109" spans="1:37">
      <c r="A109" s="28" t="s">
        <v>106</v>
      </c>
      <c r="B109" s="6" t="s">
        <v>38</v>
      </c>
      <c r="C109" s="29">
        <v>2000000</v>
      </c>
      <c r="D109" s="29">
        <v>0</v>
      </c>
      <c r="E109" s="29">
        <v>2000000</v>
      </c>
      <c r="F109" s="29">
        <v>0</v>
      </c>
      <c r="G109" s="29">
        <v>2000000</v>
      </c>
      <c r="H109" s="29">
        <v>0</v>
      </c>
      <c r="I109" s="29">
        <v>2000000</v>
      </c>
      <c r="J109" s="29">
        <v>0</v>
      </c>
      <c r="K109" s="29">
        <v>2000000</v>
      </c>
      <c r="L109" s="29">
        <v>0</v>
      </c>
      <c r="M109" s="29">
        <v>2000000</v>
      </c>
      <c r="N109" s="29"/>
      <c r="O109" s="29">
        <f t="shared" si="147"/>
        <v>2000000</v>
      </c>
      <c r="P109" s="29">
        <v>2200000</v>
      </c>
      <c r="Q109" s="29">
        <v>0</v>
      </c>
      <c r="R109" s="29">
        <v>2200000</v>
      </c>
      <c r="S109" s="29">
        <v>0</v>
      </c>
      <c r="T109" s="29">
        <v>2200000</v>
      </c>
      <c r="U109" s="29">
        <v>0</v>
      </c>
      <c r="V109" s="29">
        <v>2200000</v>
      </c>
      <c r="W109" s="29">
        <v>0</v>
      </c>
      <c r="X109" s="29">
        <v>2200000</v>
      </c>
      <c r="Y109" s="29">
        <v>0</v>
      </c>
      <c r="Z109" s="29">
        <v>2200000</v>
      </c>
      <c r="AA109" s="29">
        <v>2400000</v>
      </c>
      <c r="AB109" s="29">
        <v>0</v>
      </c>
      <c r="AC109" s="29">
        <v>2400000</v>
      </c>
      <c r="AD109" s="29">
        <v>0</v>
      </c>
      <c r="AE109" s="29">
        <v>2400000</v>
      </c>
      <c r="AF109" s="29">
        <v>0</v>
      </c>
      <c r="AG109" s="29">
        <v>2400000</v>
      </c>
      <c r="AH109" s="29">
        <v>0</v>
      </c>
      <c r="AI109" s="29">
        <v>2400000</v>
      </c>
      <c r="AJ109" s="29">
        <v>0</v>
      </c>
      <c r="AK109" s="29">
        <v>2400000</v>
      </c>
    </row>
    <row r="110" spans="1:37">
      <c r="A110" s="28" t="s">
        <v>107</v>
      </c>
      <c r="B110" s="6" t="s">
        <v>39</v>
      </c>
      <c r="C110" s="29">
        <v>55112570</v>
      </c>
      <c r="D110" s="29">
        <v>284492200</v>
      </c>
      <c r="E110" s="29">
        <v>339604770</v>
      </c>
      <c r="F110" s="29">
        <v>0</v>
      </c>
      <c r="G110" s="29">
        <v>339604770</v>
      </c>
      <c r="H110" s="29">
        <v>0</v>
      </c>
      <c r="I110" s="29">
        <v>339604770</v>
      </c>
      <c r="J110" s="29">
        <v>0</v>
      </c>
      <c r="K110" s="29">
        <v>339604770</v>
      </c>
      <c r="L110" s="29">
        <v>-2740000</v>
      </c>
      <c r="M110" s="29">
        <v>336864770</v>
      </c>
      <c r="N110" s="29"/>
      <c r="O110" s="29">
        <f t="shared" si="147"/>
        <v>336864770</v>
      </c>
      <c r="P110" s="29">
        <v>25582486</v>
      </c>
      <c r="Q110" s="29">
        <v>-23348600</v>
      </c>
      <c r="R110" s="29">
        <v>2233886</v>
      </c>
      <c r="S110" s="29">
        <v>0</v>
      </c>
      <c r="T110" s="29">
        <v>2233886</v>
      </c>
      <c r="U110" s="29">
        <v>0</v>
      </c>
      <c r="V110" s="29">
        <v>2233886</v>
      </c>
      <c r="W110" s="29">
        <v>0</v>
      </c>
      <c r="X110" s="29">
        <v>2233886</v>
      </c>
      <c r="Y110" s="29">
        <v>0</v>
      </c>
      <c r="Z110" s="29">
        <v>2233886</v>
      </c>
      <c r="AA110" s="29">
        <v>25590001</v>
      </c>
      <c r="AB110" s="29">
        <v>-23348600</v>
      </c>
      <c r="AC110" s="29">
        <v>2241401</v>
      </c>
      <c r="AD110" s="29">
        <v>0</v>
      </c>
      <c r="AE110" s="29">
        <v>2241401</v>
      </c>
      <c r="AF110" s="29">
        <v>0</v>
      </c>
      <c r="AG110" s="29">
        <v>2241401</v>
      </c>
      <c r="AH110" s="29">
        <v>0</v>
      </c>
      <c r="AI110" s="29">
        <v>2241401</v>
      </c>
      <c r="AJ110" s="29">
        <v>0</v>
      </c>
      <c r="AK110" s="29">
        <v>2241401</v>
      </c>
    </row>
    <row r="111" spans="1:37">
      <c r="A111" s="28" t="s">
        <v>108</v>
      </c>
      <c r="B111" s="6" t="s">
        <v>40</v>
      </c>
      <c r="C111" s="29">
        <v>99758444.650000006</v>
      </c>
      <c r="D111" s="29">
        <v>-3538435.67</v>
      </c>
      <c r="E111" s="29">
        <v>96220008.980000004</v>
      </c>
      <c r="F111" s="29">
        <v>281277.82</v>
      </c>
      <c r="G111" s="29">
        <v>96501286.799999997</v>
      </c>
      <c r="H111" s="29">
        <v>0</v>
      </c>
      <c r="I111" s="29">
        <v>96501286.799999997</v>
      </c>
      <c r="J111" s="29">
        <v>1327404.6400000001</v>
      </c>
      <c r="K111" s="29">
        <v>97828691.439999998</v>
      </c>
      <c r="L111" s="29">
        <v>-8763978.370000001</v>
      </c>
      <c r="M111" s="29">
        <v>89064713.070000008</v>
      </c>
      <c r="N111" s="29">
        <v>1936296</v>
      </c>
      <c r="O111" s="29">
        <f t="shared" si="147"/>
        <v>91001009.070000008</v>
      </c>
      <c r="P111" s="29">
        <v>101612242.26000001</v>
      </c>
      <c r="Q111" s="29">
        <v>-12481558.17</v>
      </c>
      <c r="R111" s="29">
        <v>89130684.090000004</v>
      </c>
      <c r="S111" s="29">
        <v>0</v>
      </c>
      <c r="T111" s="29">
        <v>89130684.090000004</v>
      </c>
      <c r="U111" s="29">
        <v>0</v>
      </c>
      <c r="V111" s="29">
        <v>89130684.090000004</v>
      </c>
      <c r="W111" s="29">
        <v>0</v>
      </c>
      <c r="X111" s="29">
        <v>89130684.090000004</v>
      </c>
      <c r="Y111" s="29">
        <v>0</v>
      </c>
      <c r="Z111" s="29">
        <v>89130684.090000004</v>
      </c>
      <c r="AA111" s="29">
        <v>103250906.36</v>
      </c>
      <c r="AB111" s="29">
        <v>-13503614.810000001</v>
      </c>
      <c r="AC111" s="29">
        <v>89747291.549999997</v>
      </c>
      <c r="AD111" s="29">
        <v>0</v>
      </c>
      <c r="AE111" s="29">
        <v>89747291.549999997</v>
      </c>
      <c r="AF111" s="29">
        <v>0</v>
      </c>
      <c r="AG111" s="29">
        <v>89747291.549999997</v>
      </c>
      <c r="AH111" s="29">
        <v>0</v>
      </c>
      <c r="AI111" s="29">
        <v>89747291.549999997</v>
      </c>
      <c r="AJ111" s="29">
        <v>0</v>
      </c>
      <c r="AK111" s="29">
        <v>89747291.549999997</v>
      </c>
    </row>
    <row r="112" spans="1:37" s="27" customFormat="1">
      <c r="A112" s="26" t="s">
        <v>109</v>
      </c>
      <c r="B112" s="16" t="s">
        <v>41</v>
      </c>
      <c r="C112" s="30">
        <v>15291000.540000001</v>
      </c>
      <c r="D112" s="30">
        <v>157839.20000000001</v>
      </c>
      <c r="E112" s="30">
        <v>15448839.74</v>
      </c>
      <c r="F112" s="30">
        <v>750444.21</v>
      </c>
      <c r="G112" s="30">
        <v>16199283.950000001</v>
      </c>
      <c r="H112" s="30">
        <v>0</v>
      </c>
      <c r="I112" s="30">
        <v>16199283.950000001</v>
      </c>
      <c r="J112" s="30">
        <v>543712</v>
      </c>
      <c r="K112" s="30">
        <v>16742995.950000001</v>
      </c>
      <c r="L112" s="30">
        <v>220179.37</v>
      </c>
      <c r="M112" s="30">
        <v>16963175.32</v>
      </c>
      <c r="N112" s="30">
        <f>SUM(N113:N114)</f>
        <v>0</v>
      </c>
      <c r="O112" s="30">
        <f t="shared" si="147"/>
        <v>16963175.32</v>
      </c>
      <c r="P112" s="30">
        <v>20900522.98</v>
      </c>
      <c r="Q112" s="30">
        <v>45083.43</v>
      </c>
      <c r="R112" s="30">
        <v>20945606.41</v>
      </c>
      <c r="S112" s="30">
        <v>0</v>
      </c>
      <c r="T112" s="30">
        <v>20945606.41</v>
      </c>
      <c r="U112" s="30">
        <v>0</v>
      </c>
      <c r="V112" s="30">
        <v>20945606.41</v>
      </c>
      <c r="W112" s="30">
        <v>0</v>
      </c>
      <c r="X112" s="30">
        <v>20945606.41</v>
      </c>
      <c r="Y112" s="30">
        <v>0</v>
      </c>
      <c r="Z112" s="30">
        <v>20945606.41</v>
      </c>
      <c r="AA112" s="30">
        <v>20972247.18</v>
      </c>
      <c r="AB112" s="30">
        <v>0</v>
      </c>
      <c r="AC112" s="30">
        <v>20972247.18</v>
      </c>
      <c r="AD112" s="30">
        <v>0</v>
      </c>
      <c r="AE112" s="30">
        <v>20972247.18</v>
      </c>
      <c r="AF112" s="30">
        <v>0</v>
      </c>
      <c r="AG112" s="30">
        <v>20972247.18</v>
      </c>
      <c r="AH112" s="30">
        <v>0</v>
      </c>
      <c r="AI112" s="30">
        <v>20972247.18</v>
      </c>
      <c r="AJ112" s="30">
        <v>0</v>
      </c>
      <c r="AK112" s="30">
        <v>20972247.18</v>
      </c>
    </row>
    <row r="113" spans="1:37">
      <c r="A113" s="28" t="s">
        <v>110</v>
      </c>
      <c r="B113" s="6" t="s">
        <v>42</v>
      </c>
      <c r="C113" s="29">
        <v>15291000.540000001</v>
      </c>
      <c r="D113" s="29">
        <v>112844.34</v>
      </c>
      <c r="E113" s="29">
        <v>15403844.880000001</v>
      </c>
      <c r="F113" s="29">
        <v>750444.21</v>
      </c>
      <c r="G113" s="29">
        <v>16154289.090000002</v>
      </c>
      <c r="H113" s="29">
        <v>0</v>
      </c>
      <c r="I113" s="29">
        <v>16154289.090000002</v>
      </c>
      <c r="J113" s="29">
        <v>543712</v>
      </c>
      <c r="K113" s="29">
        <v>16698001.090000002</v>
      </c>
      <c r="L113" s="29">
        <v>220179.37</v>
      </c>
      <c r="M113" s="29">
        <v>16918180.460000001</v>
      </c>
      <c r="N113" s="29"/>
      <c r="O113" s="29">
        <f t="shared" si="147"/>
        <v>16918180.460000001</v>
      </c>
      <c r="P113" s="29">
        <v>20898551.18</v>
      </c>
      <c r="Q113" s="29">
        <v>0</v>
      </c>
      <c r="R113" s="29">
        <v>20898551.18</v>
      </c>
      <c r="S113" s="29">
        <v>0</v>
      </c>
      <c r="T113" s="29">
        <v>20898551.18</v>
      </c>
      <c r="U113" s="29">
        <v>0</v>
      </c>
      <c r="V113" s="29">
        <v>20898551.18</v>
      </c>
      <c r="W113" s="29">
        <v>0</v>
      </c>
      <c r="X113" s="29">
        <v>20898551.18</v>
      </c>
      <c r="Y113" s="29">
        <v>0</v>
      </c>
      <c r="Z113" s="29">
        <v>20898551.18</v>
      </c>
      <c r="AA113" s="29">
        <v>20972247.18</v>
      </c>
      <c r="AB113" s="29">
        <v>0</v>
      </c>
      <c r="AC113" s="29">
        <v>20972247.18</v>
      </c>
      <c r="AD113" s="29">
        <v>0</v>
      </c>
      <c r="AE113" s="29">
        <v>20972247.18</v>
      </c>
      <c r="AF113" s="29">
        <v>0</v>
      </c>
      <c r="AG113" s="29">
        <v>20972247.18</v>
      </c>
      <c r="AH113" s="29">
        <v>0</v>
      </c>
      <c r="AI113" s="29">
        <v>20972247.18</v>
      </c>
      <c r="AJ113" s="29">
        <v>0</v>
      </c>
      <c r="AK113" s="29">
        <v>20972247.18</v>
      </c>
    </row>
    <row r="114" spans="1:37">
      <c r="A114" s="28" t="s">
        <v>220</v>
      </c>
      <c r="B114" s="6" t="s">
        <v>221</v>
      </c>
      <c r="C114" s="29">
        <v>0</v>
      </c>
      <c r="D114" s="29">
        <v>44994.86</v>
      </c>
      <c r="E114" s="29">
        <v>44994.86</v>
      </c>
      <c r="F114" s="29">
        <v>0</v>
      </c>
      <c r="G114" s="29">
        <v>44994.86</v>
      </c>
      <c r="H114" s="29">
        <v>0</v>
      </c>
      <c r="I114" s="29">
        <v>44994.86</v>
      </c>
      <c r="J114" s="29">
        <v>0</v>
      </c>
      <c r="K114" s="29">
        <v>44994.86</v>
      </c>
      <c r="L114" s="29">
        <v>0</v>
      </c>
      <c r="M114" s="29">
        <v>44994.86</v>
      </c>
      <c r="N114" s="29"/>
      <c r="O114" s="29">
        <f t="shared" si="147"/>
        <v>44994.86</v>
      </c>
      <c r="P114" s="29">
        <v>1971.8</v>
      </c>
      <c r="Q114" s="29">
        <v>45083.43</v>
      </c>
      <c r="R114" s="29">
        <v>47055.23</v>
      </c>
      <c r="S114" s="29">
        <v>0</v>
      </c>
      <c r="T114" s="29">
        <v>47055.23</v>
      </c>
      <c r="U114" s="29">
        <v>0</v>
      </c>
      <c r="V114" s="29">
        <v>47055.23</v>
      </c>
      <c r="W114" s="29">
        <v>0</v>
      </c>
      <c r="X114" s="29">
        <v>47055.23</v>
      </c>
      <c r="Y114" s="29">
        <v>0</v>
      </c>
      <c r="Z114" s="29">
        <v>47055.23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</row>
    <row r="115" spans="1:37" s="27" customFormat="1">
      <c r="A115" s="26" t="s">
        <v>111</v>
      </c>
      <c r="B115" s="16" t="s">
        <v>43</v>
      </c>
      <c r="C115" s="31">
        <v>4000000</v>
      </c>
      <c r="D115" s="31">
        <v>0</v>
      </c>
      <c r="E115" s="31">
        <v>4000000</v>
      </c>
      <c r="F115" s="31">
        <v>2800000</v>
      </c>
      <c r="G115" s="31">
        <v>6800000</v>
      </c>
      <c r="H115" s="31">
        <v>0</v>
      </c>
      <c r="I115" s="31">
        <v>6800000</v>
      </c>
      <c r="J115" s="31">
        <v>0</v>
      </c>
      <c r="K115" s="31">
        <v>6800000</v>
      </c>
      <c r="L115" s="31">
        <v>465453.79</v>
      </c>
      <c r="M115" s="31">
        <v>7265453.79</v>
      </c>
      <c r="N115" s="31">
        <f>N116</f>
        <v>0</v>
      </c>
      <c r="O115" s="31">
        <f t="shared" si="147"/>
        <v>7265453.79</v>
      </c>
      <c r="P115" s="31">
        <v>4500000</v>
      </c>
      <c r="Q115" s="31">
        <v>0</v>
      </c>
      <c r="R115" s="31">
        <v>4500000</v>
      </c>
      <c r="S115" s="31">
        <v>0</v>
      </c>
      <c r="T115" s="31">
        <v>4500000</v>
      </c>
      <c r="U115" s="31">
        <v>0</v>
      </c>
      <c r="V115" s="31">
        <v>4500000</v>
      </c>
      <c r="W115" s="31">
        <v>0</v>
      </c>
      <c r="X115" s="31">
        <v>4500000</v>
      </c>
      <c r="Y115" s="31">
        <v>0</v>
      </c>
      <c r="Z115" s="31">
        <v>4500000</v>
      </c>
      <c r="AA115" s="31">
        <v>4500000</v>
      </c>
      <c r="AB115" s="31">
        <v>0</v>
      </c>
      <c r="AC115" s="31">
        <v>4500000</v>
      </c>
      <c r="AD115" s="31">
        <v>0</v>
      </c>
      <c r="AE115" s="31">
        <v>4500000</v>
      </c>
      <c r="AF115" s="31">
        <v>0</v>
      </c>
      <c r="AG115" s="31">
        <v>4500000</v>
      </c>
      <c r="AH115" s="31">
        <v>0</v>
      </c>
      <c r="AI115" s="31">
        <v>4500000</v>
      </c>
      <c r="AJ115" s="31">
        <v>0</v>
      </c>
      <c r="AK115" s="31">
        <v>4500000</v>
      </c>
    </row>
    <row r="116" spans="1:37">
      <c r="A116" s="28" t="s">
        <v>112</v>
      </c>
      <c r="B116" s="6" t="s">
        <v>44</v>
      </c>
      <c r="C116" s="32">
        <v>4000000</v>
      </c>
      <c r="D116" s="32">
        <v>0</v>
      </c>
      <c r="E116" s="32">
        <v>4000000</v>
      </c>
      <c r="F116" s="32">
        <v>2800000</v>
      </c>
      <c r="G116" s="32">
        <v>6800000</v>
      </c>
      <c r="H116" s="32">
        <v>0</v>
      </c>
      <c r="I116" s="32">
        <v>6800000</v>
      </c>
      <c r="J116" s="32">
        <v>0</v>
      </c>
      <c r="K116" s="32">
        <v>6800000</v>
      </c>
      <c r="L116" s="32">
        <v>465453.79</v>
      </c>
      <c r="M116" s="32">
        <v>7265453.79</v>
      </c>
      <c r="N116" s="32"/>
      <c r="O116" s="32">
        <f t="shared" si="147"/>
        <v>7265453.79</v>
      </c>
      <c r="P116" s="32">
        <v>4500000</v>
      </c>
      <c r="Q116" s="32">
        <v>0</v>
      </c>
      <c r="R116" s="32">
        <v>4500000</v>
      </c>
      <c r="S116" s="32">
        <v>0</v>
      </c>
      <c r="T116" s="32">
        <v>4500000</v>
      </c>
      <c r="U116" s="32">
        <v>0</v>
      </c>
      <c r="V116" s="32">
        <v>4500000</v>
      </c>
      <c r="W116" s="32">
        <v>0</v>
      </c>
      <c r="X116" s="32">
        <v>4500000</v>
      </c>
      <c r="Y116" s="32">
        <v>0</v>
      </c>
      <c r="Z116" s="32">
        <v>4500000</v>
      </c>
      <c r="AA116" s="32">
        <v>4500000</v>
      </c>
      <c r="AB116" s="32">
        <v>0</v>
      </c>
      <c r="AC116" s="32">
        <v>4500000</v>
      </c>
      <c r="AD116" s="32">
        <v>0</v>
      </c>
      <c r="AE116" s="32">
        <v>4500000</v>
      </c>
      <c r="AF116" s="32">
        <v>0</v>
      </c>
      <c r="AG116" s="32">
        <v>4500000</v>
      </c>
      <c r="AH116" s="32">
        <v>0</v>
      </c>
      <c r="AI116" s="32">
        <v>4500000</v>
      </c>
      <c r="AJ116" s="32">
        <v>0</v>
      </c>
      <c r="AK116" s="32">
        <v>4500000</v>
      </c>
    </row>
    <row r="117" spans="1:37" s="27" customFormat="1" ht="47.25" hidden="1">
      <c r="A117" s="26" t="s">
        <v>113</v>
      </c>
      <c r="B117" s="16" t="s">
        <v>45</v>
      </c>
      <c r="C117" s="32">
        <f>C118</f>
        <v>0</v>
      </c>
      <c r="D117" s="32">
        <f>D118</f>
        <v>0</v>
      </c>
      <c r="E117" s="32">
        <f t="shared" ref="E117:AK117" si="148">E118</f>
        <v>0</v>
      </c>
      <c r="F117" s="32">
        <f t="shared" si="148"/>
        <v>0</v>
      </c>
      <c r="G117" s="32">
        <f t="shared" si="148"/>
        <v>0</v>
      </c>
      <c r="H117" s="32">
        <f t="shared" si="148"/>
        <v>0</v>
      </c>
      <c r="I117" s="32">
        <f t="shared" si="148"/>
        <v>0</v>
      </c>
      <c r="J117" s="32">
        <f t="shared" si="148"/>
        <v>0</v>
      </c>
      <c r="K117" s="32">
        <f t="shared" si="148"/>
        <v>0</v>
      </c>
      <c r="L117" s="32">
        <f t="shared" si="148"/>
        <v>0</v>
      </c>
      <c r="M117" s="32">
        <f t="shared" si="148"/>
        <v>0</v>
      </c>
      <c r="N117" s="32">
        <f t="shared" ref="N117" si="149">N118</f>
        <v>0</v>
      </c>
      <c r="O117" s="32">
        <f t="shared" si="147"/>
        <v>0</v>
      </c>
      <c r="P117" s="32">
        <f t="shared" si="148"/>
        <v>0</v>
      </c>
      <c r="Q117" s="32">
        <f t="shared" si="148"/>
        <v>0</v>
      </c>
      <c r="R117" s="32">
        <f t="shared" si="148"/>
        <v>0</v>
      </c>
      <c r="S117" s="32">
        <f t="shared" si="148"/>
        <v>0</v>
      </c>
      <c r="T117" s="32">
        <f t="shared" si="148"/>
        <v>0</v>
      </c>
      <c r="U117" s="32">
        <f t="shared" si="148"/>
        <v>0</v>
      </c>
      <c r="V117" s="32">
        <f t="shared" si="148"/>
        <v>0</v>
      </c>
      <c r="W117" s="32">
        <f t="shared" si="148"/>
        <v>0</v>
      </c>
      <c r="X117" s="32">
        <f t="shared" si="148"/>
        <v>0</v>
      </c>
      <c r="Y117" s="32">
        <f t="shared" si="148"/>
        <v>0</v>
      </c>
      <c r="Z117" s="32">
        <f t="shared" si="148"/>
        <v>0</v>
      </c>
      <c r="AA117" s="32">
        <f t="shared" si="148"/>
        <v>0</v>
      </c>
      <c r="AB117" s="32">
        <f t="shared" si="148"/>
        <v>0</v>
      </c>
      <c r="AC117" s="32">
        <f t="shared" si="148"/>
        <v>0</v>
      </c>
      <c r="AD117" s="32">
        <f t="shared" si="148"/>
        <v>0</v>
      </c>
      <c r="AE117" s="32">
        <f t="shared" si="148"/>
        <v>0</v>
      </c>
      <c r="AF117" s="32">
        <f t="shared" si="148"/>
        <v>0</v>
      </c>
      <c r="AG117" s="32">
        <f t="shared" si="148"/>
        <v>0</v>
      </c>
      <c r="AH117" s="32">
        <f t="shared" si="148"/>
        <v>0</v>
      </c>
      <c r="AI117" s="32">
        <f t="shared" si="148"/>
        <v>0</v>
      </c>
      <c r="AJ117" s="32">
        <f t="shared" si="148"/>
        <v>0</v>
      </c>
      <c r="AK117" s="32">
        <f t="shared" si="148"/>
        <v>0</v>
      </c>
    </row>
    <row r="118" spans="1:37" ht="31.5" hidden="1">
      <c r="A118" s="28" t="s">
        <v>114</v>
      </c>
      <c r="B118" s="6" t="s">
        <v>46</v>
      </c>
      <c r="C118" s="5">
        <v>0</v>
      </c>
      <c r="D118" s="5">
        <v>0</v>
      </c>
      <c r="E118" s="5">
        <f>C118+D118</f>
        <v>0</v>
      </c>
      <c r="F118" s="5">
        <v>0</v>
      </c>
      <c r="G118" s="5">
        <f>E118+F118</f>
        <v>0</v>
      </c>
      <c r="H118" s="5">
        <v>0</v>
      </c>
      <c r="I118" s="5">
        <f>G118+H118</f>
        <v>0</v>
      </c>
      <c r="J118" s="5">
        <v>0</v>
      </c>
      <c r="K118" s="5">
        <f>E118+J118</f>
        <v>0</v>
      </c>
      <c r="L118" s="5">
        <v>0</v>
      </c>
      <c r="M118" s="5">
        <f>G118+L118</f>
        <v>0</v>
      </c>
      <c r="N118" s="5">
        <v>0</v>
      </c>
      <c r="O118" s="5">
        <f t="shared" si="147"/>
        <v>0</v>
      </c>
      <c r="P118" s="5">
        <v>0</v>
      </c>
      <c r="Q118" s="5">
        <v>0</v>
      </c>
      <c r="R118" s="5">
        <f>P118+Q118</f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S118+V118</f>
        <v>0</v>
      </c>
      <c r="X118" s="5">
        <v>0</v>
      </c>
      <c r="Y118" s="5">
        <f>U118+X118</f>
        <v>0</v>
      </c>
      <c r="Z118" s="5">
        <f>T118+U118</f>
        <v>0</v>
      </c>
      <c r="AA118" s="5">
        <v>0</v>
      </c>
      <c r="AB118" s="5">
        <v>0</v>
      </c>
      <c r="AC118" s="5">
        <f>AA118+AB118</f>
        <v>0</v>
      </c>
      <c r="AD118" s="5">
        <v>0</v>
      </c>
      <c r="AE118" s="5">
        <f>AC118+AD118</f>
        <v>0</v>
      </c>
      <c r="AF118" s="5">
        <v>0</v>
      </c>
      <c r="AG118" s="5">
        <f>AA118+AF118</f>
        <v>0</v>
      </c>
      <c r="AH118" s="5">
        <v>0</v>
      </c>
      <c r="AI118" s="5">
        <f>AG118+AH118</f>
        <v>0</v>
      </c>
      <c r="AJ118" s="5">
        <v>0</v>
      </c>
      <c r="AK118" s="5">
        <f>AE118+AJ118</f>
        <v>0</v>
      </c>
    </row>
    <row r="119" spans="1:37" s="27" customFormat="1">
      <c r="A119" s="26"/>
      <c r="B119" s="16" t="s">
        <v>192</v>
      </c>
      <c r="C119" s="4">
        <v>0</v>
      </c>
      <c r="D119" s="4">
        <v>0</v>
      </c>
      <c r="E119" s="4">
        <f>C119+D119</f>
        <v>0</v>
      </c>
      <c r="F119" s="4">
        <v>0</v>
      </c>
      <c r="G119" s="4">
        <f>E119+F119</f>
        <v>0</v>
      </c>
      <c r="H119" s="4">
        <v>0</v>
      </c>
      <c r="I119" s="4">
        <f>G119+H119</f>
        <v>0</v>
      </c>
      <c r="J119" s="4">
        <v>0</v>
      </c>
      <c r="K119" s="4">
        <f>E119+J119</f>
        <v>0</v>
      </c>
      <c r="L119" s="4">
        <v>0</v>
      </c>
      <c r="M119" s="4">
        <f>G119+L119</f>
        <v>0</v>
      </c>
      <c r="N119" s="4">
        <v>0</v>
      </c>
      <c r="O119" s="4">
        <f t="shared" ref="O119" si="150">M119+N119</f>
        <v>0</v>
      </c>
      <c r="P119" s="4">
        <v>25127912.52</v>
      </c>
      <c r="Q119" s="4">
        <v>2562152.16</v>
      </c>
      <c r="R119" s="4">
        <f>P119+Q119</f>
        <v>27690064.68</v>
      </c>
      <c r="S119" s="4">
        <v>233123</v>
      </c>
      <c r="T119" s="4">
        <f>R119+S119</f>
        <v>27923187.68</v>
      </c>
      <c r="U119" s="4">
        <v>0</v>
      </c>
      <c r="V119" s="4">
        <f>T119+U119</f>
        <v>27923187.68</v>
      </c>
      <c r="W119" s="4">
        <v>0</v>
      </c>
      <c r="X119" s="4">
        <f>V119+W119</f>
        <v>27923187.68</v>
      </c>
      <c r="Y119" s="4">
        <v>0</v>
      </c>
      <c r="Z119" s="4">
        <f>X119+Y119</f>
        <v>27923187.68</v>
      </c>
      <c r="AA119" s="4">
        <v>235382479.47999999</v>
      </c>
      <c r="AB119" s="4">
        <v>79247.72</v>
      </c>
      <c r="AC119" s="4">
        <f>AA119+AB119</f>
        <v>235461727.19999999</v>
      </c>
      <c r="AD119" s="4">
        <v>233123</v>
      </c>
      <c r="AE119" s="4">
        <f>AC119+AD119</f>
        <v>235694850.19999999</v>
      </c>
      <c r="AF119" s="4">
        <v>0</v>
      </c>
      <c r="AG119" s="4">
        <f>AE119+AF119</f>
        <v>235694850.19999999</v>
      </c>
      <c r="AH119" s="4">
        <v>0</v>
      </c>
      <c r="AI119" s="4">
        <f>AG119+AH119</f>
        <v>235694850.19999999</v>
      </c>
      <c r="AJ119" s="4">
        <v>0</v>
      </c>
      <c r="AK119" s="4">
        <f>AE119+AJ119</f>
        <v>235694850.19999999</v>
      </c>
    </row>
    <row r="120" spans="1:37">
      <c r="A120" s="1"/>
      <c r="B120" s="1"/>
    </row>
    <row r="121" spans="1:37">
      <c r="A121" s="1"/>
      <c r="B121" s="1"/>
    </row>
    <row r="122" spans="1:37">
      <c r="A122" s="1"/>
      <c r="B122" s="1"/>
    </row>
  </sheetData>
  <mergeCells count="5">
    <mergeCell ref="A3:A4"/>
    <mergeCell ref="B3:B4"/>
    <mergeCell ref="P3:Z3"/>
    <mergeCell ref="AA3:AK3"/>
    <mergeCell ref="C3:M3"/>
  </mergeCells>
  <pageMargins left="0.37" right="0.33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2021-04-09T00:37:34Z</cp:lastPrinted>
  <dcterms:created xsi:type="dcterms:W3CDTF">2021-04-06T05:25:08Z</dcterms:created>
  <dcterms:modified xsi:type="dcterms:W3CDTF">2024-04-05T04:47:01Z</dcterms:modified>
</cp:coreProperties>
</file>